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来源表1" sheetId="1" r:id="rId1"/>
    <sheet name="项目投向明细表2" sheetId="2" r:id="rId2"/>
    <sheet name="整合工作表3" sheetId="3" r:id="rId3"/>
  </sheets>
  <definedNames/>
  <calcPr fullCalcOnLoad="1"/>
</workbook>
</file>

<file path=xl/sharedStrings.xml><?xml version="1.0" encoding="utf-8"?>
<sst xmlns="http://schemas.openxmlformats.org/spreadsheetml/2006/main" count="419" uniqueCount="243">
  <si>
    <t>附件1：</t>
  </si>
  <si>
    <r>
      <t>西藏自治区</t>
    </r>
    <r>
      <rPr>
        <b/>
        <u val="single"/>
        <sz val="16"/>
        <color indexed="8"/>
        <rFont val="方正小标宋简体"/>
        <family val="0"/>
      </rPr>
      <t xml:space="preserve"> 那曲 </t>
    </r>
    <r>
      <rPr>
        <b/>
        <sz val="16"/>
        <color indexed="8"/>
        <rFont val="方正小标宋简体"/>
        <family val="0"/>
      </rPr>
      <t>市</t>
    </r>
    <r>
      <rPr>
        <b/>
        <u val="single"/>
        <sz val="16"/>
        <color indexed="8"/>
        <rFont val="方正小标宋简体"/>
        <family val="0"/>
      </rPr>
      <t xml:space="preserve">  申扎 </t>
    </r>
    <r>
      <rPr>
        <b/>
        <sz val="16"/>
        <color indexed="8"/>
        <rFont val="方正小标宋简体"/>
        <family val="0"/>
      </rPr>
      <t>县（区）2018年统筹整合资金来源及支出表</t>
    </r>
  </si>
  <si>
    <r>
      <t>填报单位（盖章）：</t>
    </r>
    <r>
      <rPr>
        <u val="single"/>
        <sz val="12"/>
        <color indexed="8"/>
        <rFont val="仿宋"/>
        <family val="3"/>
      </rPr>
      <t xml:space="preserve"> 申扎县                 </t>
    </r>
    <r>
      <rPr>
        <sz val="12"/>
        <color indexed="8"/>
        <rFont val="仿宋"/>
        <family val="3"/>
      </rPr>
      <t xml:space="preserve">县财政局、扶贫办          </t>
    </r>
  </si>
  <si>
    <t>单位：万元   日期：9月28日</t>
  </si>
  <si>
    <t>序号</t>
  </si>
  <si>
    <t>财政资金名称</t>
  </si>
  <si>
    <t>2017年度资金（万元）</t>
  </si>
  <si>
    <t>2018年度资金（万元）</t>
  </si>
  <si>
    <t>2018年1-  8月份实际支出数</t>
  </si>
  <si>
    <t>备注</t>
  </si>
  <si>
    <t>总规模</t>
  </si>
  <si>
    <t>贫困县整合资金规模</t>
  </si>
  <si>
    <t>贫困县计划整合资金规模</t>
  </si>
  <si>
    <t>贫困县已整合资金规模</t>
  </si>
  <si>
    <t>栏次</t>
  </si>
  <si>
    <t>2≥3</t>
  </si>
  <si>
    <t>4＞5</t>
  </si>
  <si>
    <t>5≥6</t>
  </si>
  <si>
    <t>一</t>
  </si>
  <si>
    <t>中央财政资金小计</t>
  </si>
  <si>
    <t>财政专项扶贫资金</t>
  </si>
  <si>
    <t>水利发展资金（农田水利设施建设、水土保持补助、江河湖库综合整治以及山洪灾害防治资金）</t>
  </si>
  <si>
    <t>农业生产发展资金（现代农业生产发展资金、农业技术推广与服务补助资金等）</t>
  </si>
  <si>
    <t>林业改革补助资金（含天保和森林管护补助）</t>
  </si>
  <si>
    <t>农业综合开发补助资金</t>
  </si>
  <si>
    <t>农村综合改革转移支付</t>
  </si>
  <si>
    <t>新增建设用地土地有偿使用费安排的高标准基本农田建设补助资金</t>
  </si>
  <si>
    <t>农村环境连片整治示范资金</t>
  </si>
  <si>
    <t>车辆购置税收入补助地方用于一般公路建设项目资金（支持农村公路部分）</t>
  </si>
  <si>
    <t>农村危房改造补助资金</t>
  </si>
  <si>
    <t>中央专项彩票公益金支持扶贫资金</t>
  </si>
  <si>
    <t>产粮大县奖励资金</t>
  </si>
  <si>
    <t>生猪（牛羊）调出大县奖励
资金（省级统筹部分）</t>
  </si>
  <si>
    <t>农业资源及生态保护补助资金
（含草奖补助）</t>
  </si>
  <si>
    <t>服务业发展专项资金（支持新农村现代流通服务网络工程部分）</t>
  </si>
  <si>
    <t>旅游发展基金</t>
  </si>
  <si>
    <t>中央财政预算内投资用于“三农”建设部分</t>
  </si>
  <si>
    <t>其中：退牧还草工程建设</t>
  </si>
  <si>
    <t>其中：人畜饮水安全巩固提高补助</t>
  </si>
  <si>
    <t>其中：中央预算内以工代赈资金</t>
  </si>
  <si>
    <t>其中：中央预算内兴边富民资金</t>
  </si>
  <si>
    <t>自治区财政资金小计</t>
  </si>
  <si>
    <t>水利发展资金（农田水利设施建设、水土保持补助资金）</t>
  </si>
  <si>
    <t>林业改革发展资金（含林业产业及防沙治沙）</t>
  </si>
  <si>
    <t>林业产业和木本油料生产扶持资金</t>
  </si>
  <si>
    <t>土地整治和高标准农田建设（含土地跨省交易收益）</t>
  </si>
  <si>
    <t>农牧民技能培训补助经费</t>
  </si>
  <si>
    <t>应用技术研究与开发（支持脱贫攻坚）</t>
  </si>
  <si>
    <t>其他农业生产发展</t>
  </si>
  <si>
    <t>旅游发展资金</t>
  </si>
  <si>
    <t>彩票公益金支持扶贫资金</t>
  </si>
  <si>
    <t>其他涉农资金（盘活资金）</t>
  </si>
  <si>
    <t>二</t>
  </si>
  <si>
    <t>地（市）级资金小计</t>
  </si>
  <si>
    <t>农牧业专项资金</t>
  </si>
  <si>
    <t>林业发展资金</t>
  </si>
  <si>
    <t>水利发展资金</t>
  </si>
  <si>
    <t>技能及就业培训资金</t>
  </si>
  <si>
    <t>农业科技发展资金</t>
  </si>
  <si>
    <t>援藏资金</t>
  </si>
  <si>
    <t>三</t>
  </si>
  <si>
    <t>县（区）级资金小计</t>
  </si>
  <si>
    <t>四</t>
  </si>
  <si>
    <t>四级合计</t>
  </si>
  <si>
    <t>其中用于建档立卡贫困村的资金规模</t>
  </si>
  <si>
    <t>其中用于建档立卡贫困人口的资金规模</t>
  </si>
  <si>
    <t>填表说明：</t>
  </si>
  <si>
    <t>1.省级须汇总本省所有试点县情况。</t>
  </si>
  <si>
    <t>2.四级合计中用于建档立卡贫困村的资金规模：是指用于贫困村的所有项目（含对农户直接帮扶项目）的资金规模。</t>
  </si>
  <si>
    <t>3.四级合计中用于建档立卡贫困人口的资金规模：是指用于试点县对建档立卡贫困人口直接帮扶项目的资金规模。</t>
  </si>
  <si>
    <t>4.用于建档立卡贫困村的资金和建档立卡贫困人口的资金因有重复统计部分，两者之和应大于四级合计。</t>
  </si>
  <si>
    <t>5.本表由地（市）财政会同扶贫部门填报，以县（区）为单位，地（市）汇总完成后，报送自治区财政厅农业处、自治区扶贫办扶贫处。</t>
  </si>
  <si>
    <t>附件2：</t>
  </si>
  <si>
    <r>
      <t>西藏自治区</t>
    </r>
    <r>
      <rPr>
        <b/>
        <u val="single"/>
        <sz val="20"/>
        <rFont val="宋体"/>
        <family val="0"/>
      </rPr>
      <t>那曲</t>
    </r>
    <r>
      <rPr>
        <b/>
        <sz val="20"/>
        <rFont val="宋体"/>
        <family val="0"/>
      </rPr>
      <t>市</t>
    </r>
    <r>
      <rPr>
        <b/>
        <u val="single"/>
        <sz val="20"/>
        <rFont val="宋体"/>
        <family val="0"/>
      </rPr>
      <t xml:space="preserve"> 申扎县 </t>
    </r>
    <r>
      <rPr>
        <b/>
        <sz val="20"/>
        <rFont val="宋体"/>
        <family val="0"/>
      </rPr>
      <t xml:space="preserve"> 2018年贫困县脱贫攻坚整合资金项目投资计划明细表</t>
    </r>
  </si>
  <si>
    <r>
      <t>填报单位：</t>
    </r>
    <r>
      <rPr>
        <b/>
        <u val="single"/>
        <sz val="10"/>
        <color indexed="8"/>
        <rFont val="宋体"/>
        <family val="0"/>
      </rPr>
      <t xml:space="preserve">     申扎县财政局         </t>
    </r>
    <r>
      <rPr>
        <b/>
        <sz val="10"/>
        <color indexed="8"/>
        <rFont val="宋体"/>
        <family val="0"/>
      </rPr>
      <t xml:space="preserve">                                                                                                                                           金额单位：万元</t>
    </r>
    <r>
      <rPr>
        <b/>
        <sz val="10"/>
        <color indexed="8"/>
        <rFont val="宋体"/>
        <family val="0"/>
      </rPr>
      <t xml:space="preserve">                                       2018年9月26日</t>
    </r>
  </si>
  <si>
    <t>县（区)、乡（镇）名称</t>
  </si>
  <si>
    <t>项目名称</t>
  </si>
  <si>
    <r>
      <t>建设地点</t>
    </r>
    <r>
      <rPr>
        <sz val="10"/>
        <rFont val="宋体"/>
        <family val="0"/>
      </rPr>
      <t>（所在乡村名）</t>
    </r>
  </si>
  <si>
    <t>项目建设内容</t>
  </si>
  <si>
    <t>项目主管部门</t>
  </si>
  <si>
    <t>项目责任人</t>
  </si>
  <si>
    <t>项目期限（月）</t>
  </si>
  <si>
    <t>整合财政涉农资金来源</t>
  </si>
  <si>
    <t>投资计划(万元)</t>
  </si>
  <si>
    <t>项目预计年均实现收益（万元）</t>
  </si>
  <si>
    <r>
      <t>项目受益群众户</t>
    </r>
    <r>
      <rPr>
        <sz val="10"/>
        <rFont val="宋体"/>
        <family val="0"/>
      </rPr>
      <t>(户)</t>
    </r>
  </si>
  <si>
    <r>
      <t>项目受益总人口</t>
    </r>
    <r>
      <rPr>
        <sz val="10"/>
        <rFont val="宋体"/>
        <family val="0"/>
      </rPr>
      <t>(人)</t>
    </r>
  </si>
  <si>
    <t>其中</t>
  </si>
  <si>
    <t>备注（还款主体）</t>
  </si>
  <si>
    <t>开工时间</t>
  </si>
  <si>
    <t>竣工时间</t>
  </si>
  <si>
    <t>资金来源名称</t>
  </si>
  <si>
    <t>金额(万元)</t>
  </si>
  <si>
    <t>总投资</t>
  </si>
  <si>
    <t>中央和自治区资金</t>
  </si>
  <si>
    <t>地（市）级资金</t>
  </si>
  <si>
    <t xml:space="preserve">县本级资金  </t>
  </si>
  <si>
    <t>银行贷款</t>
  </si>
  <si>
    <t xml:space="preserve">项目单位自筹   </t>
  </si>
  <si>
    <t>受益贫困户数</t>
  </si>
  <si>
    <t>受益贫困人口数</t>
  </si>
  <si>
    <t>其中：脱贫贫困人数</t>
  </si>
  <si>
    <t>行次</t>
  </si>
  <si>
    <t>合 计</t>
  </si>
  <si>
    <t>一、生产发展（含产业项目）类</t>
  </si>
  <si>
    <t>申扎县</t>
  </si>
  <si>
    <t>申扎县2017年扶贫经济实体房建设项目</t>
  </si>
  <si>
    <t>在申扎县县城建设扶贫经济实体房，20个门面房。（短平快项目）</t>
  </si>
  <si>
    <t>色林错扶贫开发公司</t>
  </si>
  <si>
    <t>赤列旺杰</t>
  </si>
  <si>
    <t>中央和省级财政专项扶贫资金</t>
  </si>
  <si>
    <t>申扎县产业扶贫——建材综合批发市场建设项目</t>
  </si>
  <si>
    <t>建设建材批发市场房屋600平米配套相关货物（短平快项目）</t>
  </si>
  <si>
    <t>申扎县买巴乡</t>
  </si>
  <si>
    <t>申扎县2017年买巴乡5村民族手工艺加工厂建设项目</t>
  </si>
  <si>
    <t>买巴乡5村</t>
  </si>
  <si>
    <t>在买巴乡5村配备民族手工艺设备（短平快项目）</t>
  </si>
  <si>
    <t>申扎县产业扶贫——石材加工厂建设项目</t>
  </si>
  <si>
    <t>购买空压机等石材加工设备，建设3500平米厂区（短平快项目）</t>
  </si>
  <si>
    <t>申扎县2017年扶贫食材药材加工基地建设项目</t>
  </si>
  <si>
    <t>新建占地面积400平米的食药材加工厂，收购野生当归等进行粗加工（短平快项目）</t>
  </si>
  <si>
    <t>申扎县申扎镇</t>
  </si>
  <si>
    <t>申扎县产业扶贫——申扎镇2村牧家乐建设项目</t>
  </si>
  <si>
    <t>申扎镇2村</t>
  </si>
  <si>
    <t>建设活动板房、帐篷及配套设施（短平快项目）</t>
  </si>
  <si>
    <t>申扎县2017年产业扶持运输队建设项目</t>
  </si>
  <si>
    <t>购买小型客车、货车进行营运（短平快项目）</t>
  </si>
  <si>
    <t>申扎县2017年扶贫干洗店项目</t>
  </si>
  <si>
    <t>新建砖混结构房屋购置相关设备经营干洗业务（短平快项目）</t>
  </si>
  <si>
    <t>申扎县扶贫饲草料基地建设项目</t>
  </si>
  <si>
    <t>申扎县牧场</t>
  </si>
  <si>
    <t>土地平整10000亩等人工种草内容（万亩千畜）</t>
  </si>
  <si>
    <t>申扎县扶贫商品牦牛标准化养殖场建设项目</t>
  </si>
  <si>
    <t>产奶繁育总建筑面积6895.51平米，产肉部分建筑面积6609.03平米（万亩千畜）</t>
  </si>
  <si>
    <t>申扎县申扎镇扶贫小商品房项目</t>
  </si>
  <si>
    <t>新建纯商业建筑1054.87平米，游客接待中心1189平米</t>
  </si>
  <si>
    <t>申扎县下过乡</t>
  </si>
  <si>
    <t>申扎县下过乡扶贫小商品房项目</t>
  </si>
  <si>
    <t>下过乡</t>
  </si>
  <si>
    <t>新建建筑总面积4183平米，设置停车位32个</t>
  </si>
  <si>
    <t>申扎县牧场绒山羊养殖基地建设项目</t>
  </si>
  <si>
    <t>新建羊舍1000平米建设羊圈2000平米，配套相关设施，购买绒山羊等</t>
  </si>
  <si>
    <t>二、农村基础设施类</t>
  </si>
  <si>
    <t>申扎县放牧点公路改造</t>
  </si>
  <si>
    <t>申扎县8个乡镇62个村</t>
  </si>
  <si>
    <t>62个村放牧点路段改造工程</t>
  </si>
  <si>
    <t>交运局</t>
  </si>
  <si>
    <t>次仁顿珠</t>
  </si>
  <si>
    <t>无</t>
  </si>
  <si>
    <t>农村公路建设资金</t>
  </si>
  <si>
    <t>申扎县下过乡、雄梅镇</t>
  </si>
  <si>
    <t>下过乡6村、雄梅镇6村集中搬迁点附属项目</t>
  </si>
  <si>
    <t>下过乡6村、雄梅镇6村易地搬迁集中安置点</t>
  </si>
  <si>
    <t>修建硬化、围墙、挡墙、亮化等</t>
  </si>
  <si>
    <t>住建局</t>
  </si>
  <si>
    <t>杨友华</t>
  </si>
  <si>
    <t>县级财政专项扶贫资金</t>
  </si>
  <si>
    <t>以最终设计为准</t>
  </si>
  <si>
    <t>三、生态保护和建设类</t>
  </si>
  <si>
    <t>生态岗位补助资金</t>
  </si>
  <si>
    <t>全县</t>
  </si>
  <si>
    <t>全县贫困户劳动力及边缘贫困户、低保户中劳动力9596人</t>
  </si>
  <si>
    <t>生态岗位组</t>
  </si>
  <si>
    <t>次仁央金</t>
  </si>
  <si>
    <t>中央财政农业资源及生态保护补助资金</t>
  </si>
  <si>
    <t>8个村（居）：总人数：1092人</t>
  </si>
  <si>
    <t>申扎镇</t>
  </si>
  <si>
    <t>1、林业岗位413人、2、草原监督岗位479人、3、村级水管员5人、4、农村公路养护36人、5、旅游厕所保洁岗位4人、6、城镇保洁员和村级环境监督5人、7、地质灾害岗1人、8、是否使用机动岗位26人</t>
  </si>
  <si>
    <t>10个村（居）：总人数：1825人</t>
  </si>
  <si>
    <t>雄梅镇</t>
  </si>
  <si>
    <t>1、林业岗位729人、2、草原监督岗位738人、3、村级水管员32人、4、农村公路养护70人、5、旅游厕所保洁岗位6人、6、城镇保洁员和村级环境监督8人、7、地质灾害岗位4人、8、是否使用机动岗位105人</t>
  </si>
  <si>
    <t>14个村（居）：总人数：1791人</t>
  </si>
  <si>
    <t>塔尔玛乡</t>
  </si>
  <si>
    <t>1、林业岗位566人、2、草原监督岗位889人、3、村级水管员55人、4、农村公路养护48人、5、旅游厕所保洁岗位4人、6、城镇保洁员和村级环境监督2人、7、地质灾害岗2人、8、是否使用机动岗位36人</t>
  </si>
  <si>
    <t>5个村（居）：总人数：786人</t>
  </si>
  <si>
    <t>买巴乡</t>
  </si>
  <si>
    <t>1、林业岗位268人、2、草原监督岗位346人、3、村级水管员15人、4、农村公路养护27人、5、旅游厕所保洁岗位4人、6、城镇保洁员和村级环境监督3人、7、地质灾害岗位2人、8、是否使用机动岗位44人；</t>
  </si>
  <si>
    <t>6个村（居）：总人数：1000人</t>
  </si>
  <si>
    <t>马跃乡</t>
  </si>
  <si>
    <t>1、林业岗位370人、2、草原监督岗位411人、3、村级水管员17人、4、农村公路养护38人、5、旅游厕所保洁岗位4人、6、城镇保洁员和村级环境监督4人、7、地质灾害岗2人、8、是否使用机动岗位69人</t>
  </si>
  <si>
    <t>6个村（居）：总人数：1229人</t>
  </si>
  <si>
    <t>1、林业岗位429人、2、草原监督岗位647人、3、村级水管员17人、4、农村公路养护37人、5、旅游厕所保洁岗位4人、6、城镇保洁员和村级环境监督4人、7、地质灾害岗3人、8、是否使用机动岗位49人</t>
  </si>
  <si>
    <t>7个村（居）：总人数：1035人</t>
  </si>
  <si>
    <t>巴扎乡</t>
  </si>
  <si>
    <t>1、林业岗位364人、2、草原监督岗位466人、3、村级水管员20人、4、农村公路养护34人、5、旅游厕所保洁岗位1人、6、城镇保洁员和村级环境监督3人、7、地质灾害岗位3人、8、是否使用机动岗位51人</t>
  </si>
  <si>
    <t>6个村（居）：总人数：838人</t>
  </si>
  <si>
    <t>卡乡</t>
  </si>
  <si>
    <t>1、林业岗位347人、2、草原监督岗位275人、3、村级水管员17人、4、农村公路养护31人、5、旅游厕所保洁岗位3人、6、城镇保洁员和村级环境监督2人、7、地质灾害岗2人、8、是否使用机动岗位47人</t>
  </si>
  <si>
    <t>四、政策补助类</t>
  </si>
  <si>
    <t>定向性政策补助资金</t>
  </si>
  <si>
    <t>贫困户中无劳动力（不含已脱贫）</t>
  </si>
  <si>
    <t>社会保障组</t>
  </si>
  <si>
    <t>朱立</t>
  </si>
  <si>
    <t>自治区财政其他农林水支出</t>
  </si>
  <si>
    <t>建档立卡内贫困户人数265人</t>
  </si>
  <si>
    <t>建档立卡内贫困户人数412人（含五保户8人）</t>
  </si>
  <si>
    <t xml:space="preserve"> </t>
  </si>
  <si>
    <t>建档立卡内贫困户人数549人</t>
  </si>
  <si>
    <t>建档立卡内贫困户人数178人（含五保户2人）</t>
  </si>
  <si>
    <t>建档立卡内贫困户人数285人（含五保户2人）</t>
  </si>
  <si>
    <t>建档立卡内贫困户人数358人</t>
  </si>
  <si>
    <t>建档立卡内贫困户人数138人（含五保户2人）</t>
  </si>
  <si>
    <t>建档立卡内贫困户人数211人（含五保户4人）</t>
  </si>
  <si>
    <t>2018年定向补助享受2449人，本次兑现人数2396人，剩下53人资金未兑现，</t>
  </si>
  <si>
    <t>地区指挥部多下指标</t>
  </si>
  <si>
    <t>产业、易地搬迁贷款贴息</t>
  </si>
  <si>
    <t>贴息</t>
  </si>
  <si>
    <t>中央财政少数民族发展资金</t>
  </si>
  <si>
    <t>技能培训补助资金</t>
  </si>
  <si>
    <t>劳动力技能培训</t>
  </si>
  <si>
    <t>人社局</t>
  </si>
  <si>
    <t>巴多</t>
  </si>
  <si>
    <t>自治区财政农牧民技能培训补助资金</t>
  </si>
  <si>
    <t>绩效奖励资金</t>
  </si>
  <si>
    <t>用于易地搬迁集中安置点基础设施建设和就业促进经费</t>
  </si>
  <si>
    <t>自治区财政专项扶贫资金（绩效奖励）</t>
  </si>
  <si>
    <t>附件3：</t>
  </si>
  <si>
    <t xml:space="preserve">  2018年贫困县涉农资金整合工作示范县统计表</t>
  </si>
  <si>
    <r>
      <rPr>
        <sz val="11"/>
        <color indexed="63"/>
        <rFont val="宋体"/>
        <family val="0"/>
      </rPr>
      <t>填报地（市）：申扎县</t>
    </r>
    <r>
      <rPr>
        <u val="single"/>
        <sz val="11"/>
        <color indexed="63"/>
        <rFont val="宋体"/>
        <family val="0"/>
      </rPr>
      <t xml:space="preserve">              </t>
    </r>
    <r>
      <rPr>
        <sz val="11"/>
        <color indexed="63"/>
        <rFont val="宋体"/>
        <family val="0"/>
      </rPr>
      <t xml:space="preserve">    财政局、扶贫办</t>
    </r>
  </si>
  <si>
    <r>
      <t>填报时间：2018年9</t>
    </r>
    <r>
      <rPr>
        <sz val="11"/>
        <color indexed="63"/>
        <rFont val="宋体"/>
        <family val="0"/>
      </rPr>
      <t>月</t>
    </r>
    <r>
      <rPr>
        <sz val="11"/>
        <color indexed="63"/>
        <rFont val="宋体"/>
        <family val="0"/>
      </rPr>
      <t>2</t>
    </r>
    <r>
      <rPr>
        <sz val="11"/>
        <color indexed="63"/>
        <rFont val="宋体"/>
        <family val="0"/>
      </rPr>
      <t>9</t>
    </r>
    <r>
      <rPr>
        <sz val="11"/>
        <color indexed="63"/>
        <rFont val="宋体"/>
        <family val="0"/>
      </rPr>
      <t>日</t>
    </r>
  </si>
  <si>
    <t>示范县名</t>
  </si>
  <si>
    <t>基本情况</t>
  </si>
  <si>
    <t>贫困县涉农资金整合情况</t>
  </si>
  <si>
    <t>农村人口数（人）</t>
  </si>
  <si>
    <t>建档立卡贫困人口数（人）</t>
  </si>
  <si>
    <t>贫困村数</t>
  </si>
  <si>
    <t>贫困发生率（%）</t>
  </si>
  <si>
    <t>贫困县类别</t>
  </si>
  <si>
    <t>计划脱贫时间（年）</t>
  </si>
  <si>
    <t>出台本年度整合实施方案时间（年）</t>
  </si>
  <si>
    <t>出台资金管理办法时间（年）</t>
  </si>
  <si>
    <t>2017年中央和自治区财政资金规模</t>
  </si>
  <si>
    <t>2018年整合范围资金总规模（万元）</t>
  </si>
  <si>
    <t>2018年计划整合资金规模（万元）</t>
  </si>
  <si>
    <t>2018年已整合规模（万元）</t>
  </si>
  <si>
    <t>合计</t>
  </si>
  <si>
    <t>中央</t>
  </si>
  <si>
    <t>省级</t>
  </si>
  <si>
    <t>地市级</t>
  </si>
  <si>
    <t>县级</t>
  </si>
  <si>
    <r>
      <t xml:space="preserve"> 申扎 </t>
    </r>
    <r>
      <rPr>
        <sz val="10"/>
        <color indexed="63"/>
        <rFont val="仿宋"/>
        <family val="3"/>
      </rPr>
      <t>县</t>
    </r>
  </si>
  <si>
    <t>37.5</t>
  </si>
  <si>
    <t>国家级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</si>
</sst>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yyyy&quot;年&quot;m&quot;月&quot;;@"/>
    <numFmt numFmtId="178" formatCode="0.0_);[Red]\(0.0\)"/>
    <numFmt numFmtId="179" formatCode="0_);[Red]\(0\)"/>
  </numFmts>
  <fonts count="94">
    <font>
      <sz val="11"/>
      <color indexed="8"/>
      <name val="宋体"/>
      <family val="0"/>
    </font>
    <font>
      <sz val="11"/>
      <name val="宋体"/>
      <family val="0"/>
    </font>
    <font>
      <sz val="11"/>
      <color indexed="63"/>
      <name val="宋体"/>
      <family val="0"/>
    </font>
    <font>
      <b/>
      <sz val="18"/>
      <color indexed="63"/>
      <name val="华文中宋"/>
      <family val="0"/>
    </font>
    <font>
      <sz val="10"/>
      <color indexed="63"/>
      <name val="楷体"/>
      <family val="3"/>
    </font>
    <font>
      <sz val="10"/>
      <color indexed="63"/>
      <name val="仿宋"/>
      <family val="3"/>
    </font>
    <font>
      <u val="single"/>
      <sz val="10"/>
      <color indexed="63"/>
      <name val="仿宋"/>
      <family val="3"/>
    </font>
    <font>
      <sz val="10"/>
      <color indexed="10"/>
      <name val="仿宋"/>
      <family val="3"/>
    </font>
    <font>
      <b/>
      <sz val="10"/>
      <color indexed="63"/>
      <name val="仿宋"/>
      <family val="3"/>
    </font>
    <font>
      <b/>
      <sz val="11"/>
      <color indexed="8"/>
      <name val="宋体"/>
      <family val="0"/>
    </font>
    <font>
      <sz val="12"/>
      <color indexed="63"/>
      <name val="仿宋"/>
      <family val="3"/>
    </font>
    <font>
      <b/>
      <sz val="20"/>
      <name val="宋体"/>
      <family val="0"/>
    </font>
    <font>
      <b/>
      <sz val="20"/>
      <color indexed="8"/>
      <name val="宋体"/>
      <family val="0"/>
    </font>
    <font>
      <b/>
      <sz val="10"/>
      <color indexed="8"/>
      <name val="宋体"/>
      <family val="0"/>
    </font>
    <font>
      <b/>
      <sz val="10"/>
      <name val="宋体"/>
      <family val="0"/>
    </font>
    <font>
      <sz val="10"/>
      <color indexed="8"/>
      <name val="仿宋_GB2312"/>
      <family val="0"/>
    </font>
    <font>
      <sz val="10"/>
      <name val="仿宋_GB2312"/>
      <family val="0"/>
    </font>
    <font>
      <sz val="10"/>
      <name val="仿宋"/>
      <family val="3"/>
    </font>
    <font>
      <b/>
      <sz val="12"/>
      <color indexed="8"/>
      <name val="宋体"/>
      <family val="0"/>
    </font>
    <font>
      <sz val="10"/>
      <color indexed="8"/>
      <name val="仿宋"/>
      <family val="3"/>
    </font>
    <font>
      <b/>
      <sz val="10"/>
      <name val="仿宋_GB2312"/>
      <family val="0"/>
    </font>
    <font>
      <b/>
      <sz val="10"/>
      <color indexed="8"/>
      <name val="仿宋_GB2312"/>
      <family val="0"/>
    </font>
    <font>
      <sz val="10"/>
      <color indexed="10"/>
      <name val="宋体"/>
      <family val="0"/>
    </font>
    <font>
      <sz val="10"/>
      <color indexed="10"/>
      <name val="仿宋_GB2312"/>
      <family val="0"/>
    </font>
    <font>
      <sz val="10"/>
      <color indexed="8"/>
      <name val="宋体"/>
      <family val="0"/>
    </font>
    <font>
      <sz val="8"/>
      <color indexed="8"/>
      <name val="仿宋"/>
      <family val="3"/>
    </font>
    <font>
      <sz val="8"/>
      <color indexed="8"/>
      <name val="宋体"/>
      <family val="0"/>
    </font>
    <font>
      <b/>
      <sz val="8"/>
      <color indexed="8"/>
      <name val="宋体"/>
      <family val="0"/>
    </font>
    <font>
      <b/>
      <sz val="10"/>
      <name val="仿宋"/>
      <family val="3"/>
    </font>
    <font>
      <b/>
      <sz val="10"/>
      <color indexed="8"/>
      <name val="仿宋"/>
      <family val="3"/>
    </font>
    <font>
      <sz val="10"/>
      <name val="宋体"/>
      <family val="0"/>
    </font>
    <font>
      <sz val="7.5"/>
      <color indexed="8"/>
      <name val="仿宋"/>
      <family val="3"/>
    </font>
    <font>
      <b/>
      <sz val="7.5"/>
      <color indexed="8"/>
      <name val="仿宋"/>
      <family val="3"/>
    </font>
    <font>
      <sz val="10"/>
      <color indexed="63"/>
      <name val="宋体"/>
      <family val="0"/>
    </font>
    <font>
      <b/>
      <sz val="12"/>
      <color indexed="8"/>
      <name val="方正小标宋简体"/>
      <family val="0"/>
    </font>
    <font>
      <b/>
      <sz val="11"/>
      <color indexed="63"/>
      <name val="宋体"/>
      <family val="0"/>
    </font>
    <font>
      <b/>
      <sz val="16"/>
      <color indexed="8"/>
      <name val="方正小标宋简体"/>
      <family val="0"/>
    </font>
    <font>
      <sz val="12"/>
      <color indexed="8"/>
      <name val="仿宋"/>
      <family val="3"/>
    </font>
    <font>
      <sz val="11"/>
      <color indexed="8"/>
      <name val="方正小标宋简体"/>
      <family val="0"/>
    </font>
    <font>
      <sz val="11"/>
      <color indexed="8"/>
      <name val="仿宋"/>
      <family val="3"/>
    </font>
    <font>
      <b/>
      <sz val="11"/>
      <color indexed="8"/>
      <name val="仿宋"/>
      <family val="3"/>
    </font>
    <font>
      <sz val="11"/>
      <color indexed="10"/>
      <name val="宋体"/>
      <family val="0"/>
    </font>
    <font>
      <sz val="10"/>
      <color indexed="63"/>
      <name val="仿宋_GB2312"/>
      <family val="0"/>
    </font>
    <font>
      <sz val="12"/>
      <color indexed="63"/>
      <name val="宋体"/>
      <family val="0"/>
    </font>
    <font>
      <b/>
      <sz val="11"/>
      <color indexed="8"/>
      <name val="仿宋_GB2312"/>
      <family val="0"/>
    </font>
    <font>
      <sz val="8"/>
      <color indexed="63"/>
      <name val="宋体"/>
      <family val="0"/>
    </font>
    <font>
      <b/>
      <sz val="10"/>
      <color indexed="63"/>
      <name val="宋体"/>
      <family val="0"/>
    </font>
    <font>
      <sz val="10"/>
      <name val="Arial"/>
      <family val="2"/>
    </font>
    <font>
      <sz val="11"/>
      <color indexed="9"/>
      <name val="宋体"/>
      <family val="0"/>
    </font>
    <font>
      <sz val="12"/>
      <name val="宋体"/>
      <family val="0"/>
    </font>
    <font>
      <sz val="11"/>
      <color indexed="19"/>
      <name val="宋体"/>
      <family val="0"/>
    </font>
    <font>
      <b/>
      <sz val="15"/>
      <color indexed="62"/>
      <name val="宋体"/>
      <family val="0"/>
    </font>
    <font>
      <sz val="11"/>
      <color indexed="62"/>
      <name val="宋体"/>
      <family val="0"/>
    </font>
    <font>
      <i/>
      <sz val="11"/>
      <color indexed="23"/>
      <name val="宋体"/>
      <family val="0"/>
    </font>
    <font>
      <sz val="11"/>
      <color indexed="16"/>
      <name val="宋体"/>
      <family val="0"/>
    </font>
    <font>
      <u val="single"/>
      <sz val="11"/>
      <color indexed="12"/>
      <name val="宋体"/>
      <family val="0"/>
    </font>
    <font>
      <u val="single"/>
      <sz val="11"/>
      <color indexed="20"/>
      <name val="宋体"/>
      <family val="0"/>
    </font>
    <font>
      <b/>
      <sz val="11"/>
      <color indexed="9"/>
      <name val="宋体"/>
      <family val="0"/>
    </font>
    <font>
      <b/>
      <sz val="11"/>
      <color indexed="62"/>
      <name val="宋体"/>
      <family val="0"/>
    </font>
    <font>
      <b/>
      <sz val="18"/>
      <color indexed="62"/>
      <name val="宋体"/>
      <family val="0"/>
    </font>
    <font>
      <b/>
      <sz val="13"/>
      <color indexed="62"/>
      <name val="宋体"/>
      <family val="0"/>
    </font>
    <font>
      <b/>
      <sz val="11"/>
      <color indexed="53"/>
      <name val="宋体"/>
      <family val="0"/>
    </font>
    <font>
      <sz val="11"/>
      <color indexed="53"/>
      <name val="宋体"/>
      <family val="0"/>
    </font>
    <font>
      <sz val="11"/>
      <color indexed="17"/>
      <name val="宋体"/>
      <family val="0"/>
    </font>
    <font>
      <u val="single"/>
      <sz val="11"/>
      <color indexed="63"/>
      <name val="宋体"/>
      <family val="0"/>
    </font>
    <font>
      <b/>
      <u val="single"/>
      <sz val="20"/>
      <name val="宋体"/>
      <family val="0"/>
    </font>
    <font>
      <b/>
      <u val="single"/>
      <sz val="10"/>
      <color indexed="8"/>
      <name val="宋体"/>
      <family val="0"/>
    </font>
    <font>
      <b/>
      <u val="single"/>
      <sz val="16"/>
      <color indexed="8"/>
      <name val="方正小标宋简体"/>
      <family val="0"/>
    </font>
    <font>
      <u val="single"/>
      <sz val="12"/>
      <color indexed="8"/>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仿宋"/>
      <family val="3"/>
    </font>
    <font>
      <sz val="10"/>
      <color rgb="FFFF0000"/>
      <name val="宋体"/>
      <family val="0"/>
    </font>
    <font>
      <sz val="10"/>
      <color rgb="FFFF0000"/>
      <name val="仿宋_GB2312"/>
      <family val="0"/>
    </font>
    <font>
      <b/>
      <sz val="10"/>
      <color theme="1"/>
      <name val="仿宋_GB2312"/>
      <family val="0"/>
    </font>
    <font>
      <sz val="11"/>
      <color rgb="FFFF0000"/>
      <name val="宋体"/>
      <family val="0"/>
    </font>
    <font>
      <sz val="10"/>
      <color theme="1" tint="0.15000000596046448"/>
      <name val="仿宋_GB2312"/>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right/>
      <top style="thin">
        <color indexed="8"/>
      </top>
      <bottom/>
    </border>
    <border>
      <left/>
      <right style="thin">
        <color indexed="8"/>
      </right>
      <top style="thin">
        <color indexed="8"/>
      </top>
      <bottom style="thin">
        <color indexed="8"/>
      </bottom>
    </border>
    <border>
      <left style="thin"/>
      <right>
        <color indexed="63"/>
      </right>
      <top style="thin"/>
      <bottom>
        <color indexed="63"/>
      </bottom>
    </border>
    <border>
      <left style="thin"/>
      <right style="thin"/>
      <top style="thin"/>
      <bottom/>
    </border>
    <border>
      <left style="thin"/>
      <right style="thin"/>
      <top>
        <color indexed="63"/>
      </top>
      <bottom>
        <color indexed="63"/>
      </bottom>
    </border>
    <border>
      <left style="thin"/>
      <right style="thin"/>
      <top/>
      <bottom style="thin"/>
    </border>
    <border>
      <left>
        <color indexed="63"/>
      </left>
      <right style="thin"/>
      <top style="thin"/>
      <bottom>
        <color indexed="63"/>
      </bottom>
    </border>
    <border>
      <left/>
      <right style="thin"/>
      <top style="thin"/>
      <bottom style="thin"/>
    </border>
    <border>
      <left/>
      <right/>
      <top/>
      <bottom style="thin"/>
    </border>
    <border>
      <left style="thin"/>
      <right/>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9" fillId="0" borderId="0" applyProtection="0">
      <alignment/>
    </xf>
    <xf numFmtId="0" fontId="0" fillId="0" borderId="0" applyProtection="0">
      <alignment vertical="center"/>
    </xf>
    <xf numFmtId="0" fontId="69" fillId="2" borderId="0" applyNumberFormat="0" applyBorder="0" applyAlignment="0" applyProtection="0"/>
    <xf numFmtId="0" fontId="7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9" fillId="4" borderId="0" applyNumberFormat="0" applyBorder="0" applyAlignment="0" applyProtection="0"/>
    <xf numFmtId="0" fontId="71" fillId="5" borderId="0" applyNumberFormat="0" applyBorder="0" applyAlignment="0" applyProtection="0"/>
    <xf numFmtId="43" fontId="0" fillId="0" borderId="0" applyFont="0" applyFill="0" applyBorder="0" applyAlignment="0" applyProtection="0"/>
    <xf numFmtId="0" fontId="72" fillId="4" borderId="0" applyNumberFormat="0" applyBorder="0" applyAlignment="0" applyProtection="0"/>
    <xf numFmtId="0" fontId="73" fillId="0" borderId="0" applyNumberFormat="0" applyFill="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0" fillId="6" borderId="2" applyNumberFormat="0" applyFont="0" applyAlignment="0" applyProtection="0"/>
    <xf numFmtId="0" fontId="72" fillId="7" borderId="0" applyNumberFormat="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3" applyNumberFormat="0" applyFill="0" applyAlignment="0" applyProtection="0"/>
    <xf numFmtId="0" fontId="80" fillId="0" borderId="4" applyNumberFormat="0" applyFill="0" applyAlignment="0" applyProtection="0"/>
    <xf numFmtId="0" fontId="72" fillId="8" borderId="0" applyNumberFormat="0" applyBorder="0" applyAlignment="0" applyProtection="0"/>
    <xf numFmtId="0" fontId="75" fillId="0" borderId="5" applyNumberFormat="0" applyFill="0" applyAlignment="0" applyProtection="0"/>
    <xf numFmtId="0" fontId="72" fillId="9" borderId="0" applyNumberFormat="0" applyBorder="0" applyAlignment="0" applyProtection="0"/>
    <xf numFmtId="0" fontId="81" fillId="10" borderId="6" applyNumberFormat="0" applyAlignment="0" applyProtection="0"/>
    <xf numFmtId="0" fontId="82" fillId="10" borderId="1" applyNumberFormat="0" applyAlignment="0" applyProtection="0"/>
    <xf numFmtId="0" fontId="83" fillId="11" borderId="7" applyNumberFormat="0" applyAlignment="0" applyProtection="0"/>
    <xf numFmtId="0" fontId="69" fillId="12" borderId="0" applyNumberFormat="0" applyBorder="0" applyAlignment="0" applyProtection="0"/>
    <xf numFmtId="0" fontId="72" fillId="13" borderId="0" applyNumberFormat="0" applyBorder="0" applyAlignment="0" applyProtection="0"/>
    <xf numFmtId="0" fontId="84" fillId="0" borderId="8" applyNumberFormat="0" applyFill="0" applyAlignment="0" applyProtection="0"/>
    <xf numFmtId="0" fontId="85" fillId="0" borderId="9" applyNumberFormat="0" applyFill="0" applyAlignment="0" applyProtection="0"/>
    <xf numFmtId="0" fontId="86" fillId="14" borderId="0" applyNumberFormat="0" applyBorder="0" applyAlignment="0" applyProtection="0"/>
    <xf numFmtId="0" fontId="87" fillId="15" borderId="0" applyNumberFormat="0" applyBorder="0" applyAlignment="0" applyProtection="0"/>
    <xf numFmtId="0" fontId="69" fillId="16" borderId="0" applyNumberFormat="0" applyBorder="0" applyAlignment="0" applyProtection="0"/>
    <xf numFmtId="0" fontId="72"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2" fillId="26" borderId="0" applyNumberFormat="0" applyBorder="0" applyAlignment="0" applyProtection="0"/>
    <xf numFmtId="0" fontId="0" fillId="0" borderId="0">
      <alignment/>
      <protection/>
    </xf>
    <xf numFmtId="0" fontId="69"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69" fillId="30" borderId="0" applyNumberFormat="0" applyBorder="0" applyAlignment="0" applyProtection="0"/>
    <xf numFmtId="0" fontId="47" fillId="0" borderId="0" applyProtection="0">
      <alignment/>
    </xf>
    <xf numFmtId="0" fontId="72" fillId="31" borderId="0" applyNumberFormat="0" applyBorder="0" applyAlignment="0" applyProtection="0"/>
    <xf numFmtId="0" fontId="0" fillId="0" borderId="0">
      <alignment vertical="center"/>
      <protection/>
    </xf>
    <xf numFmtId="0" fontId="0" fillId="0" borderId="0" applyProtection="0">
      <alignment/>
    </xf>
    <xf numFmtId="0" fontId="2" fillId="0" borderId="0">
      <alignment vertical="center"/>
      <protection/>
    </xf>
  </cellStyleXfs>
  <cellXfs count="162">
    <xf numFmtId="0" fontId="0" fillId="0" borderId="0" xfId="0" applyAlignment="1">
      <alignment vertical="center"/>
    </xf>
    <xf numFmtId="0" fontId="0" fillId="0" borderId="0" xfId="17" applyNumberFormat="1" applyFont="1" applyFill="1" applyBorder="1" applyAlignment="1">
      <alignment vertical="center"/>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0" fontId="3" fillId="0" borderId="10" xfId="0" applyFont="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2" xfId="0" applyFont="1" applyBorder="1" applyAlignment="1">
      <alignment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176" fontId="4" fillId="0" borderId="13" xfId="0" applyNumberFormat="1" applyFont="1" applyBorder="1" applyAlignment="1">
      <alignment horizontal="center" vertical="center" wrapText="1"/>
    </xf>
    <xf numFmtId="176" fontId="4" fillId="0" borderId="14" xfId="0" applyNumberFormat="1" applyFont="1" applyBorder="1" applyAlignment="1">
      <alignment horizontal="center" vertical="center" wrapText="1"/>
    </xf>
    <xf numFmtId="0" fontId="4" fillId="0" borderId="15" xfId="0" applyFont="1" applyBorder="1" applyAlignment="1">
      <alignment horizontal="center" vertical="center" wrapText="1"/>
    </xf>
    <xf numFmtId="176" fontId="4" fillId="0" borderId="15" xfId="0" applyNumberFormat="1" applyFont="1" applyBorder="1" applyAlignment="1">
      <alignment horizontal="center" vertical="center" wrapText="1"/>
    </xf>
    <xf numFmtId="0" fontId="5" fillId="0" borderId="16" xfId="0" applyFont="1" applyBorder="1" applyAlignment="1">
      <alignment horizontal="center" vertical="center" wrapText="1"/>
    </xf>
    <xf numFmtId="0" fontId="6" fillId="0" borderId="16" xfId="0" applyFont="1" applyBorder="1" applyAlignment="1">
      <alignment horizontal="center" vertical="center" wrapText="1"/>
    </xf>
    <xf numFmtId="49" fontId="88"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176" fontId="2" fillId="0" borderId="16" xfId="0" applyNumberFormat="1" applyFont="1" applyBorder="1" applyAlignment="1">
      <alignment horizontal="center" vertical="center" wrapText="1"/>
    </xf>
    <xf numFmtId="0" fontId="2" fillId="0" borderId="13" xfId="0" applyFont="1" applyBorder="1" applyAlignment="1">
      <alignment horizontal="center" vertical="center" wrapText="1"/>
    </xf>
    <xf numFmtId="176" fontId="2" fillId="0" borderId="13" xfId="0" applyNumberFormat="1" applyFont="1" applyBorder="1" applyAlignment="1">
      <alignment horizontal="center" vertical="center" wrapText="1"/>
    </xf>
    <xf numFmtId="0" fontId="2" fillId="0" borderId="17" xfId="0" applyFont="1" applyBorder="1" applyAlignment="1">
      <alignment horizontal="center" vertical="center" wrapText="1"/>
    </xf>
    <xf numFmtId="176" fontId="2" fillId="0" borderId="17" xfId="0" applyNumberFormat="1" applyFont="1" applyBorder="1" applyAlignment="1">
      <alignment horizontal="center" vertical="center" wrapText="1"/>
    </xf>
    <xf numFmtId="0" fontId="0" fillId="0" borderId="17" xfId="17" applyNumberFormat="1" applyFont="1" applyFill="1" applyBorder="1" applyAlignment="1">
      <alignment vertical="center"/>
    </xf>
    <xf numFmtId="0" fontId="2" fillId="0" borderId="18" xfId="0" applyFont="1" applyBorder="1" applyAlignment="1">
      <alignment horizontal="center" vertical="center" wrapText="1"/>
    </xf>
    <xf numFmtId="0" fontId="4" fillId="0" borderId="19" xfId="0" applyFont="1" applyBorder="1" applyAlignment="1">
      <alignment horizontal="center" vertical="center" wrapText="1"/>
    </xf>
    <xf numFmtId="57" fontId="5" fillId="0" borderId="16" xfId="0" applyNumberFormat="1" applyFont="1" applyBorder="1" applyAlignment="1">
      <alignment horizontal="center" vertical="center" wrapText="1"/>
    </xf>
    <xf numFmtId="0" fontId="8" fillId="0" borderId="16" xfId="0" applyFont="1" applyBorder="1" applyAlignment="1">
      <alignment horizontal="center" vertical="center" wrapText="1"/>
    </xf>
    <xf numFmtId="0" fontId="5" fillId="0" borderId="0" xfId="0" applyFont="1" applyAlignment="1">
      <alignment horizontal="center" vertical="center" wrapText="1"/>
    </xf>
    <xf numFmtId="0" fontId="0" fillId="0" borderId="17" xfId="0" applyNumberFormat="1" applyFont="1" applyFill="1" applyBorder="1" applyAlignment="1" applyProtection="1">
      <alignment vertical="center"/>
      <protection locked="0"/>
    </xf>
    <xf numFmtId="0" fontId="2" fillId="0" borderId="19" xfId="0" applyFont="1" applyBorder="1" applyAlignment="1">
      <alignment horizontal="left" vertical="center" wrapText="1"/>
    </xf>
    <xf numFmtId="0" fontId="9" fillId="0" borderId="0" xfId="0" applyFont="1" applyAlignment="1">
      <alignment vertical="center"/>
    </xf>
    <xf numFmtId="0" fontId="0" fillId="0" borderId="0" xfId="0" applyAlignment="1">
      <alignment horizontal="center" vertical="center" wrapText="1"/>
    </xf>
    <xf numFmtId="0" fontId="10" fillId="0" borderId="0" xfId="17" applyNumberFormat="1" applyFont="1" applyFill="1" applyBorder="1" applyAlignment="1">
      <alignment horizontal="center" vertical="center" wrapText="1"/>
    </xf>
    <xf numFmtId="0" fontId="0" fillId="0" borderId="0" xfId="17" applyNumberFormat="1" applyFont="1" applyFill="1" applyBorder="1" applyAlignment="1">
      <alignment horizontal="center" vertical="center" wrapText="1"/>
    </xf>
    <xf numFmtId="177" fontId="0" fillId="0" borderId="0" xfId="17"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177" fontId="12"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left" vertical="center" wrapText="1"/>
    </xf>
    <xf numFmtId="0" fontId="13" fillId="0" borderId="0" xfId="0" applyNumberFormat="1" applyFont="1" applyFill="1" applyBorder="1" applyAlignment="1">
      <alignment horizontal="center" vertical="center" wrapText="1"/>
    </xf>
    <xf numFmtId="177" fontId="13" fillId="0" borderId="0" xfId="0" applyNumberFormat="1" applyFont="1" applyFill="1" applyBorder="1" applyAlignment="1">
      <alignment horizontal="left" vertical="center" wrapText="1"/>
    </xf>
    <xf numFmtId="0" fontId="13" fillId="0" borderId="17" xfId="0" applyNumberFormat="1" applyFont="1" applyFill="1" applyBorder="1" applyAlignment="1">
      <alignment horizontal="center" vertical="center" wrapText="1"/>
    </xf>
    <xf numFmtId="0" fontId="14" fillId="0" borderId="17" xfId="0" applyNumberFormat="1" applyFont="1" applyFill="1" applyBorder="1" applyAlignment="1">
      <alignment horizontal="center" vertical="center" wrapText="1"/>
    </xf>
    <xf numFmtId="177" fontId="13" fillId="32" borderId="20" xfId="0" applyNumberFormat="1" applyFont="1" applyFill="1" applyBorder="1" applyAlignment="1">
      <alignment horizontal="center" vertical="center" wrapText="1"/>
    </xf>
    <xf numFmtId="177" fontId="13" fillId="32" borderId="17" xfId="0" applyNumberFormat="1" applyFont="1" applyFill="1" applyBorder="1" applyAlignment="1">
      <alignment horizontal="center" vertical="center" wrapText="1"/>
    </xf>
    <xf numFmtId="0" fontId="13" fillId="32" borderId="17" xfId="0" applyNumberFormat="1"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32" borderId="17" xfId="0" applyFont="1" applyFill="1" applyBorder="1" applyAlignment="1">
      <alignment horizontal="center" vertical="center" wrapText="1"/>
    </xf>
    <xf numFmtId="0" fontId="16" fillId="0" borderId="17" xfId="65" applyFont="1" applyFill="1" applyBorder="1" applyAlignment="1">
      <alignment horizontal="center" vertical="center" wrapText="1"/>
    </xf>
    <xf numFmtId="0" fontId="16" fillId="0" borderId="17" xfId="68" applyFont="1" applyBorder="1" applyAlignment="1">
      <alignment horizontal="center" vertical="center" wrapText="1"/>
    </xf>
    <xf numFmtId="177" fontId="17" fillId="32" borderId="17" xfId="65" applyNumberFormat="1" applyFont="1" applyFill="1" applyBorder="1" applyAlignment="1">
      <alignment horizontal="center" vertical="center" wrapText="1"/>
    </xf>
    <xf numFmtId="0" fontId="18" fillId="0" borderId="17" xfId="0" applyNumberFormat="1" applyFont="1" applyFill="1" applyBorder="1" applyAlignment="1">
      <alignment horizontal="center" vertical="center" wrapText="1"/>
    </xf>
    <xf numFmtId="0" fontId="19" fillId="0" borderId="17" xfId="0" applyNumberFormat="1" applyFont="1" applyFill="1" applyBorder="1" applyAlignment="1">
      <alignment horizontal="center" vertical="center" wrapText="1"/>
    </xf>
    <xf numFmtId="0" fontId="17" fillId="0" borderId="17" xfId="65" applyNumberFormat="1" applyFont="1" applyFill="1" applyBorder="1" applyAlignment="1">
      <alignment horizontal="center" vertical="center" wrapText="1"/>
    </xf>
    <xf numFmtId="0" fontId="20" fillId="0" borderId="17" xfId="0" applyFont="1" applyFill="1" applyBorder="1" applyAlignment="1">
      <alignment horizontal="center" vertical="center" wrapText="1"/>
    </xf>
    <xf numFmtId="0" fontId="16" fillId="0" borderId="17" xfId="0" applyFont="1" applyBorder="1" applyAlignment="1">
      <alignment horizontal="center" vertical="center" wrapText="1"/>
    </xf>
    <xf numFmtId="0" fontId="16" fillId="0" borderId="17" xfId="0" applyFont="1" applyFill="1" applyBorder="1" applyAlignment="1">
      <alignment horizontal="center" vertical="center" wrapText="1"/>
    </xf>
    <xf numFmtId="0" fontId="0" fillId="32" borderId="17" xfId="0" applyFill="1" applyBorder="1" applyAlignment="1">
      <alignment horizontal="center" vertical="center" wrapText="1"/>
    </xf>
    <xf numFmtId="0" fontId="21" fillId="0" borderId="17" xfId="0" applyFont="1" applyFill="1" applyBorder="1" applyAlignment="1">
      <alignment horizontal="center" vertical="center" wrapText="1"/>
    </xf>
    <xf numFmtId="57" fontId="9" fillId="32" borderId="17" xfId="0" applyNumberFormat="1" applyFont="1" applyFill="1" applyBorder="1" applyAlignment="1">
      <alignment horizontal="center" vertical="center" wrapText="1"/>
    </xf>
    <xf numFmtId="0" fontId="0" fillId="0" borderId="17" xfId="0" applyBorder="1" applyAlignment="1">
      <alignment horizontal="center" vertical="center" wrapText="1"/>
    </xf>
    <xf numFmtId="0" fontId="15" fillId="0" borderId="21" xfId="0" applyFont="1" applyFill="1" applyBorder="1" applyAlignment="1">
      <alignment horizontal="center" vertical="center" wrapText="1"/>
    </xf>
    <xf numFmtId="0" fontId="89" fillId="0" borderId="17" xfId="0" applyFont="1" applyBorder="1" applyAlignment="1">
      <alignment horizontal="center" vertical="center" wrapText="1"/>
    </xf>
    <xf numFmtId="0" fontId="90" fillId="0" borderId="17" xfId="0" applyFont="1" applyFill="1" applyBorder="1" applyAlignment="1">
      <alignment horizontal="center" vertical="center" wrapText="1"/>
    </xf>
    <xf numFmtId="0" fontId="24" fillId="0" borderId="17" xfId="0" applyFont="1" applyBorder="1" applyAlignment="1">
      <alignment horizontal="center" vertical="center" wrapText="1"/>
    </xf>
    <xf numFmtId="0" fontId="0" fillId="0" borderId="21" xfId="0" applyBorder="1" applyAlignment="1">
      <alignment horizontal="center" vertical="center" wrapText="1"/>
    </xf>
    <xf numFmtId="0" fontId="89" fillId="0" borderId="21" xfId="0" applyFont="1" applyBorder="1" applyAlignment="1">
      <alignment horizontal="center" vertical="center" wrapText="1"/>
    </xf>
    <xf numFmtId="0" fontId="21" fillId="0" borderId="2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15" fillId="0" borderId="17" xfId="0" applyFont="1" applyBorder="1" applyAlignment="1">
      <alignment horizontal="center" vertical="center" wrapText="1"/>
    </xf>
    <xf numFmtId="0" fontId="21" fillId="0" borderId="23" xfId="0" applyFont="1" applyFill="1" applyBorder="1" applyAlignment="1">
      <alignment horizontal="center" vertical="center" wrapText="1"/>
    </xf>
    <xf numFmtId="0" fontId="20" fillId="0" borderId="17" xfId="0" applyFont="1" applyBorder="1" applyAlignment="1">
      <alignment horizontal="center" vertical="center" wrapText="1"/>
    </xf>
    <xf numFmtId="0" fontId="21" fillId="32" borderId="17" xfId="0" applyFont="1" applyFill="1" applyBorder="1" applyAlignment="1">
      <alignment horizontal="center" vertical="center" wrapText="1"/>
    </xf>
    <xf numFmtId="0" fontId="9" fillId="0" borderId="17" xfId="0" applyFont="1" applyBorder="1" applyAlignment="1">
      <alignment horizontal="center" vertical="center" wrapText="1"/>
    </xf>
    <xf numFmtId="57" fontId="0" fillId="32" borderId="17" xfId="0" applyNumberFormat="1" applyFill="1" applyBorder="1" applyAlignment="1">
      <alignment horizontal="center" vertical="center" wrapText="1"/>
    </xf>
    <xf numFmtId="177" fontId="13" fillId="32" borderId="24" xfId="0" applyNumberFormat="1" applyFont="1" applyFill="1" applyBorder="1" applyAlignment="1">
      <alignment horizontal="center" vertical="center" wrapText="1"/>
    </xf>
    <xf numFmtId="0" fontId="24" fillId="0" borderId="17" xfId="0" applyNumberFormat="1" applyFont="1" applyFill="1" applyBorder="1" applyAlignment="1">
      <alignment horizontal="center" vertical="center" wrapText="1"/>
    </xf>
    <xf numFmtId="176" fontId="20" fillId="0" borderId="17" xfId="0" applyNumberFormat="1" applyFont="1" applyFill="1" applyBorder="1" applyAlignment="1">
      <alignment horizontal="center" vertical="center" wrapText="1"/>
    </xf>
    <xf numFmtId="0" fontId="25" fillId="0" borderId="17" xfId="0" applyNumberFormat="1" applyFont="1" applyFill="1" applyBorder="1" applyAlignment="1">
      <alignment horizontal="center" vertical="center" wrapText="1"/>
    </xf>
    <xf numFmtId="0" fontId="26" fillId="0" borderId="17" xfId="0" applyNumberFormat="1" applyFont="1" applyFill="1" applyBorder="1" applyAlignment="1">
      <alignment horizontal="center" vertical="center" wrapText="1"/>
    </xf>
    <xf numFmtId="176" fontId="26" fillId="0" borderId="17" xfId="0" applyNumberFormat="1" applyFont="1" applyFill="1" applyBorder="1" applyAlignment="1">
      <alignment horizontal="center" vertical="center" wrapText="1"/>
    </xf>
    <xf numFmtId="0" fontId="27" fillId="0" borderId="17" xfId="0" applyNumberFormat="1" applyFont="1" applyFill="1" applyBorder="1" applyAlignment="1">
      <alignment horizontal="center" vertical="center" wrapText="1"/>
    </xf>
    <xf numFmtId="0" fontId="24" fillId="0" borderId="21" xfId="0" applyFont="1" applyBorder="1" applyAlignment="1">
      <alignment horizontal="center" vertical="center" wrapText="1"/>
    </xf>
    <xf numFmtId="0" fontId="21" fillId="0" borderId="25" xfId="0" applyFont="1" applyFill="1" applyBorder="1" applyAlignment="1">
      <alignment horizontal="center" vertical="center" wrapText="1"/>
    </xf>
    <xf numFmtId="178" fontId="13" fillId="0" borderId="17" xfId="0" applyNumberFormat="1" applyFont="1" applyFill="1" applyBorder="1" applyAlignment="1">
      <alignment horizontal="center" vertical="center" wrapText="1"/>
    </xf>
    <xf numFmtId="0" fontId="13" fillId="0" borderId="17" xfId="0" applyNumberFormat="1" applyFont="1" applyFill="1" applyBorder="1" applyAlignment="1">
      <alignment horizontal="right" vertical="center" wrapText="1"/>
    </xf>
    <xf numFmtId="176" fontId="13" fillId="0" borderId="17" xfId="0" applyNumberFormat="1" applyFont="1" applyFill="1" applyBorder="1" applyAlignment="1">
      <alignment horizontal="center" vertical="center" wrapText="1"/>
    </xf>
    <xf numFmtId="179" fontId="20" fillId="0" borderId="17" xfId="0" applyNumberFormat="1" applyFont="1" applyFill="1" applyBorder="1" applyAlignment="1">
      <alignment horizontal="center" vertical="center" wrapText="1"/>
    </xf>
    <xf numFmtId="176" fontId="17" fillId="0" borderId="17" xfId="65" applyNumberFormat="1" applyFont="1" applyFill="1" applyBorder="1" applyAlignment="1">
      <alignment horizontal="center" vertical="center" wrapText="1"/>
    </xf>
    <xf numFmtId="176" fontId="19" fillId="0" borderId="17" xfId="0" applyNumberFormat="1" applyFont="1" applyFill="1" applyBorder="1" applyAlignment="1">
      <alignment horizontal="center" vertical="center" wrapText="1"/>
    </xf>
    <xf numFmtId="0" fontId="0" fillId="0" borderId="17" xfId="17" applyNumberFormat="1" applyFont="1" applyFill="1" applyBorder="1" applyAlignment="1">
      <alignment horizontal="center" vertical="center" wrapText="1"/>
    </xf>
    <xf numFmtId="179" fontId="91" fillId="0" borderId="17" xfId="0" applyNumberFormat="1" applyFont="1" applyFill="1" applyBorder="1" applyAlignment="1">
      <alignment horizontal="center" vertical="center" wrapText="1"/>
    </xf>
    <xf numFmtId="179" fontId="16" fillId="0" borderId="17" xfId="0" applyNumberFormat="1" applyFont="1" applyBorder="1" applyAlignment="1">
      <alignment horizontal="center" vertical="center" wrapText="1"/>
    </xf>
    <xf numFmtId="176" fontId="28" fillId="0" borderId="17" xfId="65" applyNumberFormat="1" applyFont="1" applyFill="1" applyBorder="1" applyAlignment="1">
      <alignment horizontal="center" vertical="center" wrapText="1"/>
    </xf>
    <xf numFmtId="0" fontId="29" fillId="0" borderId="17" xfId="0" applyNumberFormat="1" applyFont="1" applyFill="1" applyBorder="1" applyAlignment="1">
      <alignment horizontal="center" vertical="center" wrapText="1"/>
    </xf>
    <xf numFmtId="176" fontId="29" fillId="0" borderId="17" xfId="0" applyNumberFormat="1" applyFont="1" applyFill="1" applyBorder="1" applyAlignment="1">
      <alignment horizontal="center" vertical="center" wrapText="1"/>
    </xf>
    <xf numFmtId="0" fontId="30" fillId="32" borderId="17" xfId="0" applyFont="1" applyFill="1" applyBorder="1" applyAlignment="1">
      <alignment horizontal="center" vertical="center" wrapText="1"/>
    </xf>
    <xf numFmtId="0" fontId="1" fillId="32" borderId="17" xfId="0" applyFont="1" applyFill="1" applyBorder="1" applyAlignment="1">
      <alignment horizontal="center" vertical="center" wrapText="1"/>
    </xf>
    <xf numFmtId="0" fontId="1" fillId="32" borderId="17" xfId="0" applyFont="1" applyFill="1" applyBorder="1" applyAlignment="1">
      <alignment vertical="center"/>
    </xf>
    <xf numFmtId="0" fontId="9" fillId="0" borderId="17" xfId="17" applyNumberFormat="1" applyFont="1" applyFill="1" applyBorder="1" applyAlignment="1">
      <alignment horizontal="center" vertical="center" wrapText="1"/>
    </xf>
    <xf numFmtId="0" fontId="15" fillId="0" borderId="17" xfId="17" applyNumberFormat="1" applyFont="1" applyFill="1" applyBorder="1" applyAlignment="1">
      <alignment horizontal="center" vertical="center" wrapText="1"/>
    </xf>
    <xf numFmtId="0" fontId="0" fillId="32" borderId="17" xfId="17" applyNumberFormat="1" applyFont="1" applyFill="1" applyBorder="1" applyAlignment="1">
      <alignment horizontal="center" vertical="center" wrapText="1"/>
    </xf>
    <xf numFmtId="0" fontId="31" fillId="0" borderId="17" xfId="0" applyNumberFormat="1" applyFont="1" applyFill="1" applyBorder="1" applyAlignment="1">
      <alignment horizontal="center" vertical="center" wrapText="1"/>
    </xf>
    <xf numFmtId="0" fontId="32" fillId="0" borderId="17" xfId="0" applyNumberFormat="1" applyFont="1" applyFill="1" applyBorder="1" applyAlignment="1">
      <alignment horizontal="center" vertical="center" wrapText="1"/>
    </xf>
    <xf numFmtId="0" fontId="33" fillId="0" borderId="0" xfId="17" applyNumberFormat="1" applyFont="1" applyFill="1" applyBorder="1" applyAlignment="1">
      <alignment vertical="center"/>
    </xf>
    <xf numFmtId="0" fontId="34" fillId="0" borderId="0" xfId="68" applyNumberFormat="1" applyFont="1" applyFill="1" applyBorder="1" applyAlignment="1">
      <alignment horizontal="center" vertical="center" wrapText="1"/>
    </xf>
    <xf numFmtId="0" fontId="35" fillId="0" borderId="0" xfId="17" applyNumberFormat="1" applyFont="1" applyFill="1" applyBorder="1" applyAlignment="1">
      <alignment vertical="center"/>
    </xf>
    <xf numFmtId="0" fontId="19" fillId="0" borderId="0" xfId="17" applyNumberFormat="1" applyFont="1" applyFill="1" applyBorder="1" applyAlignment="1">
      <alignment vertical="center"/>
    </xf>
    <xf numFmtId="0" fontId="0" fillId="0" borderId="0" xfId="17" applyNumberFormat="1" applyFont="1" applyFill="1" applyBorder="1" applyAlignment="1">
      <alignment horizontal="center" vertical="center"/>
    </xf>
    <xf numFmtId="0" fontId="10" fillId="0" borderId="0" xfId="17" applyNumberFormat="1" applyFont="1" applyFill="1" applyBorder="1" applyAlignment="1">
      <alignment horizontal="left" vertical="center"/>
    </xf>
    <xf numFmtId="0" fontId="36" fillId="0" borderId="0" xfId="68" applyNumberFormat="1" applyFont="1" applyFill="1" applyBorder="1" applyAlignment="1">
      <alignment horizontal="center" vertical="center" wrapText="1"/>
    </xf>
    <xf numFmtId="0" fontId="37" fillId="0" borderId="0" xfId="68" applyNumberFormat="1" applyFont="1" applyFill="1" applyBorder="1" applyAlignment="1">
      <alignment horizontal="left" vertical="center" wrapText="1"/>
    </xf>
    <xf numFmtId="0" fontId="38" fillId="0" borderId="26" xfId="68" applyNumberFormat="1" applyFont="1" applyFill="1" applyBorder="1" applyAlignment="1">
      <alignment horizontal="center" vertical="center" wrapText="1"/>
    </xf>
    <xf numFmtId="0" fontId="39" fillId="0" borderId="26" xfId="68" applyNumberFormat="1" applyFont="1" applyFill="1" applyBorder="1" applyAlignment="1">
      <alignment horizontal="center" vertical="center" wrapText="1"/>
    </xf>
    <xf numFmtId="0" fontId="15" fillId="0" borderId="17" xfId="68" applyNumberFormat="1" applyFont="1" applyFill="1" applyBorder="1" applyAlignment="1">
      <alignment horizontal="center" vertical="center" wrapText="1"/>
    </xf>
    <xf numFmtId="0" fontId="15" fillId="0" borderId="27" xfId="68" applyNumberFormat="1" applyFont="1" applyFill="1" applyBorder="1" applyAlignment="1">
      <alignment horizontal="center" vertical="center" wrapText="1"/>
    </xf>
    <xf numFmtId="0" fontId="15" fillId="0" borderId="25" xfId="68" applyNumberFormat="1" applyFont="1" applyFill="1" applyBorder="1" applyAlignment="1">
      <alignment horizontal="center" vertical="center" wrapText="1"/>
    </xf>
    <xf numFmtId="0" fontId="15" fillId="0" borderId="21" xfId="68" applyNumberFormat="1" applyFont="1" applyFill="1" applyBorder="1" applyAlignment="1">
      <alignment horizontal="center" vertical="center" wrapText="1"/>
    </xf>
    <xf numFmtId="0" fontId="15" fillId="0" borderId="23" xfId="68" applyNumberFormat="1" applyFont="1" applyFill="1" applyBorder="1" applyAlignment="1">
      <alignment horizontal="center" vertical="center" wrapText="1"/>
    </xf>
    <xf numFmtId="0" fontId="21" fillId="0" borderId="17" xfId="68" applyNumberFormat="1" applyFont="1" applyFill="1" applyBorder="1" applyAlignment="1">
      <alignment horizontal="center" vertical="center" wrapText="1"/>
    </xf>
    <xf numFmtId="0" fontId="34" fillId="0" borderId="17" xfId="68" applyNumberFormat="1" applyFont="1" applyFill="1" applyBorder="1" applyAlignment="1">
      <alignment horizontal="center" vertical="center" wrapText="1"/>
    </xf>
    <xf numFmtId="0" fontId="13" fillId="0" borderId="17" xfId="68" applyNumberFormat="1" applyFont="1" applyFill="1" applyBorder="1" applyAlignment="1">
      <alignment horizontal="right" vertical="center" wrapText="1"/>
    </xf>
    <xf numFmtId="0" fontId="40" fillId="0" borderId="17" xfId="68" applyNumberFormat="1" applyFont="1" applyFill="1" applyBorder="1" applyAlignment="1">
      <alignment horizontal="right" vertical="center" wrapText="1"/>
    </xf>
    <xf numFmtId="0" fontId="15" fillId="0" borderId="17" xfId="68" applyNumberFormat="1" applyFont="1" applyFill="1" applyBorder="1" applyAlignment="1">
      <alignment horizontal="left" vertical="center" wrapText="1"/>
    </xf>
    <xf numFmtId="0" fontId="15" fillId="0" borderId="17" xfId="60" applyNumberFormat="1" applyFont="1" applyBorder="1" applyAlignment="1">
      <alignment horizontal="center" vertical="center" wrapText="1"/>
      <protection/>
    </xf>
    <xf numFmtId="0" fontId="92" fillId="0" borderId="17" xfId="0" applyNumberFormat="1" applyFont="1" applyFill="1" applyBorder="1" applyAlignment="1" applyProtection="1">
      <alignment vertical="center"/>
      <protection locked="0"/>
    </xf>
    <xf numFmtId="0" fontId="15" fillId="0" borderId="17" xfId="68" applyNumberFormat="1" applyFont="1" applyFill="1" applyBorder="1" applyAlignment="1">
      <alignment horizontal="right" vertical="center" wrapText="1"/>
    </xf>
    <xf numFmtId="0" fontId="33" fillId="0" borderId="17" xfId="17" applyNumberFormat="1" applyFont="1" applyFill="1" applyBorder="1" applyAlignment="1">
      <alignment vertical="center"/>
    </xf>
    <xf numFmtId="0" fontId="33" fillId="0" borderId="17" xfId="17" applyNumberFormat="1" applyFont="1" applyFill="1" applyBorder="1" applyAlignment="1">
      <alignment horizontal="right" vertical="center"/>
    </xf>
    <xf numFmtId="0" fontId="2" fillId="0" borderId="17" xfId="69" applyBorder="1" applyAlignment="1">
      <alignment horizontal="center" vertical="center"/>
      <protection/>
    </xf>
    <xf numFmtId="0" fontId="16" fillId="0" borderId="17" xfId="60" applyNumberFormat="1" applyFont="1" applyBorder="1" applyAlignment="1">
      <alignment horizontal="center" vertical="center" wrapText="1"/>
      <protection/>
    </xf>
    <xf numFmtId="0" fontId="93" fillId="0" borderId="17" xfId="60" applyNumberFormat="1" applyFont="1" applyBorder="1" applyAlignment="1">
      <alignment horizontal="center" vertical="center" wrapText="1"/>
      <protection/>
    </xf>
    <xf numFmtId="0" fontId="43" fillId="0" borderId="17" xfId="0" applyNumberFormat="1" applyFont="1" applyFill="1" applyBorder="1" applyAlignment="1">
      <alignment vertical="center"/>
    </xf>
    <xf numFmtId="0" fontId="44" fillId="0" borderId="17" xfId="68" applyNumberFormat="1" applyFont="1" applyFill="1" applyBorder="1" applyAlignment="1">
      <alignment horizontal="right" vertical="center" wrapText="1"/>
    </xf>
    <xf numFmtId="0" fontId="15" fillId="0" borderId="17" xfId="0" applyNumberFormat="1" applyFont="1" applyFill="1" applyBorder="1" applyAlignment="1" applyProtection="1">
      <alignment vertical="center"/>
      <protection locked="0"/>
    </xf>
    <xf numFmtId="0" fontId="90" fillId="0" borderId="17" xfId="0" applyNumberFormat="1" applyFont="1" applyFill="1" applyBorder="1" applyAlignment="1" applyProtection="1">
      <alignment vertical="center"/>
      <protection locked="0"/>
    </xf>
    <xf numFmtId="0" fontId="18" fillId="0" borderId="17" xfId="60" applyNumberFormat="1" applyFont="1" applyBorder="1" applyAlignment="1">
      <alignment horizontal="center" vertical="center" wrapText="1"/>
      <protection/>
    </xf>
    <xf numFmtId="0" fontId="29" fillId="0" borderId="17" xfId="60" applyNumberFormat="1" applyFont="1" applyBorder="1" applyAlignment="1">
      <alignment horizontal="center" vertical="center" wrapText="1"/>
      <protection/>
    </xf>
    <xf numFmtId="0" fontId="19" fillId="0" borderId="17" xfId="60" applyNumberFormat="1" applyFont="1" applyBorder="1" applyAlignment="1">
      <alignment horizontal="center" vertical="center" wrapText="1"/>
      <protection/>
    </xf>
    <xf numFmtId="0" fontId="21" fillId="0" borderId="17" xfId="68" applyNumberFormat="1" applyFont="1" applyFill="1" applyBorder="1" applyAlignment="1">
      <alignment horizontal="right" vertical="center" wrapText="1"/>
    </xf>
    <xf numFmtId="0" fontId="13" fillId="0" borderId="17" xfId="68" applyNumberFormat="1" applyFont="1" applyFill="1" applyBorder="1" applyAlignment="1">
      <alignment horizontal="center" vertical="center" wrapText="1"/>
    </xf>
    <xf numFmtId="0" fontId="24" fillId="0" borderId="17" xfId="68" applyNumberFormat="1" applyFont="1" applyFill="1" applyBorder="1" applyAlignment="1">
      <alignment horizontal="right" vertical="center" wrapText="1"/>
    </xf>
    <xf numFmtId="0" fontId="24" fillId="0" borderId="21" xfId="68" applyNumberFormat="1" applyFont="1" applyFill="1" applyBorder="1" applyAlignment="1">
      <alignment horizontal="right" vertical="center" wrapText="1"/>
    </xf>
    <xf numFmtId="0" fontId="9" fillId="0" borderId="17" xfId="60" applyNumberFormat="1" applyFont="1" applyBorder="1" applyAlignment="1">
      <alignment horizontal="center" vertical="center" wrapText="1"/>
      <protection/>
    </xf>
    <xf numFmtId="0" fontId="9" fillId="0" borderId="17" xfId="0" applyNumberFormat="1" applyFont="1" applyFill="1" applyBorder="1" applyAlignment="1" applyProtection="1">
      <alignment vertical="center"/>
      <protection/>
    </xf>
    <xf numFmtId="0" fontId="15" fillId="0" borderId="17" xfId="68" applyNumberFormat="1" applyFont="1" applyFill="1" applyBorder="1" applyAlignment="1">
      <alignment horizontal="center" vertical="center"/>
    </xf>
    <xf numFmtId="0" fontId="45" fillId="0" borderId="17" xfId="17" applyNumberFormat="1" applyFont="1" applyFill="1" applyBorder="1" applyAlignment="1">
      <alignment vertical="center" wrapText="1"/>
    </xf>
    <xf numFmtId="0" fontId="33" fillId="0" borderId="21" xfId="17" applyNumberFormat="1" applyFont="1" applyFill="1" applyBorder="1" applyAlignment="1">
      <alignment vertical="center"/>
    </xf>
    <xf numFmtId="0" fontId="35" fillId="0" borderId="17" xfId="17" applyNumberFormat="1" applyFont="1" applyFill="1" applyBorder="1" applyAlignment="1">
      <alignment vertical="center" wrapText="1"/>
    </xf>
    <xf numFmtId="0" fontId="33" fillId="0" borderId="17" xfId="17" applyNumberFormat="1" applyFont="1" applyFill="1" applyBorder="1" applyAlignment="1">
      <alignment vertical="center" wrapText="1"/>
    </xf>
    <xf numFmtId="0" fontId="46" fillId="0" borderId="17" xfId="17" applyNumberFormat="1" applyFont="1" applyFill="1" applyBorder="1" applyAlignment="1">
      <alignment horizontal="center" vertical="center" wrapText="1"/>
    </xf>
    <xf numFmtId="0" fontId="24" fillId="0" borderId="17" xfId="68" applyNumberFormat="1" applyFont="1" applyFill="1" applyBorder="1" applyAlignment="1">
      <alignment horizontal="center" vertical="center" wrapText="1"/>
    </xf>
    <xf numFmtId="0" fontId="13" fillId="0" borderId="17" xfId="17" applyNumberFormat="1" applyFont="1" applyFill="1" applyBorder="1" applyAlignment="1">
      <alignment horizontal="right" vertical="center"/>
    </xf>
    <xf numFmtId="0" fontId="13" fillId="0" borderId="17" xfId="17" applyNumberFormat="1" applyFont="1" applyFill="1" applyBorder="1" applyAlignment="1">
      <alignment horizontal="center" vertical="center"/>
    </xf>
    <xf numFmtId="0" fontId="35" fillId="0" borderId="0" xfId="17" applyNumberFormat="1" applyFont="1" applyFill="1" applyBorder="1" applyAlignment="1">
      <alignment horizontal="center" vertical="center"/>
    </xf>
    <xf numFmtId="0" fontId="19" fillId="0" borderId="0" xfId="17" applyNumberFormat="1" applyFont="1" applyFill="1" applyBorder="1" applyAlignment="1">
      <alignment horizontal="center" vertical="center"/>
    </xf>
    <xf numFmtId="0" fontId="19" fillId="0" borderId="0" xfId="17" applyNumberFormat="1" applyFont="1" applyFill="1" applyBorder="1" applyAlignment="1">
      <alignment horizontal="left" vertical="center"/>
    </xf>
    <xf numFmtId="0" fontId="19" fillId="0" borderId="0" xfId="17" applyNumberFormat="1" applyFont="1" applyFill="1" applyBorder="1" applyAlignment="1">
      <alignment horizontal="left" vertical="center" wrapText="1"/>
    </xf>
    <xf numFmtId="0" fontId="19" fillId="0" borderId="0" xfId="17" applyNumberFormat="1" applyFont="1" applyFill="1" applyBorder="1" applyAlignment="1">
      <alignment horizontal="center" vertical="center" wrapText="1"/>
    </xf>
  </cellXfs>
  <cellStyles count="56">
    <cellStyle name="Normal" xfId="0"/>
    <cellStyle name="Currency [0]" xfId="15"/>
    <cellStyle name="常规 2 2 2 2" xfId="16"/>
    <cellStyle name="常规_副本西藏自治区贫困县统筹整合使用财政涉农资金情况统计表（模版）参考表" xfId="17"/>
    <cellStyle name="20% - 强调文字颜色 3" xfId="18"/>
    <cellStyle name="输入" xfId="19"/>
    <cellStyle name="Currency"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常规_项目投入明细_8" xfId="65"/>
    <cellStyle name="60% - 强调文字颜色 6" xfId="66"/>
    <cellStyle name="常规 18" xfId="67"/>
    <cellStyle name="常规 2" xfId="68"/>
    <cellStyle name="常规 3"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571500</xdr:colOff>
      <xdr:row>4</xdr:row>
      <xdr:rowOff>161925</xdr:rowOff>
    </xdr:from>
    <xdr:to>
      <xdr:col>15</xdr:col>
      <xdr:colOff>0</xdr:colOff>
      <xdr:row>4</xdr:row>
      <xdr:rowOff>161925</xdr:rowOff>
    </xdr:to>
    <xdr:sp>
      <xdr:nvSpPr>
        <xdr:cNvPr id="1" name="Line 673"/>
        <xdr:cNvSpPr>
          <a:spLocks/>
        </xdr:cNvSpPr>
      </xdr:nvSpPr>
      <xdr:spPr>
        <a:xfrm>
          <a:off x="15125700" y="1133475"/>
          <a:ext cx="11430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17</xdr:col>
      <xdr:colOff>228600</xdr:colOff>
      <xdr:row>4</xdr:row>
      <xdr:rowOff>161925</xdr:rowOff>
    </xdr:from>
    <xdr:to>
      <xdr:col>17</xdr:col>
      <xdr:colOff>228600</xdr:colOff>
      <xdr:row>4</xdr:row>
      <xdr:rowOff>161925</xdr:rowOff>
    </xdr:to>
    <xdr:sp>
      <xdr:nvSpPr>
        <xdr:cNvPr id="2" name="Line 674"/>
        <xdr:cNvSpPr>
          <a:spLocks/>
        </xdr:cNvSpPr>
      </xdr:nvSpPr>
      <xdr:spPr>
        <a:xfrm>
          <a:off x="16840200" y="1133475"/>
          <a:ext cx="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14</xdr:col>
      <xdr:colOff>571500</xdr:colOff>
      <xdr:row>4</xdr:row>
      <xdr:rowOff>161925</xdr:rowOff>
    </xdr:from>
    <xdr:to>
      <xdr:col>15</xdr:col>
      <xdr:colOff>0</xdr:colOff>
      <xdr:row>4</xdr:row>
      <xdr:rowOff>161925</xdr:rowOff>
    </xdr:to>
    <xdr:sp>
      <xdr:nvSpPr>
        <xdr:cNvPr id="3" name="Line 675"/>
        <xdr:cNvSpPr>
          <a:spLocks/>
        </xdr:cNvSpPr>
      </xdr:nvSpPr>
      <xdr:spPr>
        <a:xfrm>
          <a:off x="15125700" y="1133475"/>
          <a:ext cx="11430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17</xdr:col>
      <xdr:colOff>228600</xdr:colOff>
      <xdr:row>4</xdr:row>
      <xdr:rowOff>161925</xdr:rowOff>
    </xdr:from>
    <xdr:to>
      <xdr:col>17</xdr:col>
      <xdr:colOff>228600</xdr:colOff>
      <xdr:row>4</xdr:row>
      <xdr:rowOff>161925</xdr:rowOff>
    </xdr:to>
    <xdr:sp>
      <xdr:nvSpPr>
        <xdr:cNvPr id="4" name="Line 676"/>
        <xdr:cNvSpPr>
          <a:spLocks/>
        </xdr:cNvSpPr>
      </xdr:nvSpPr>
      <xdr:spPr>
        <a:xfrm>
          <a:off x="16840200" y="1133475"/>
          <a:ext cx="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504825</xdr:colOff>
      <xdr:row>0</xdr:row>
      <xdr:rowOff>0</xdr:rowOff>
    </xdr:from>
    <xdr:to>
      <xdr:col>14</xdr:col>
      <xdr:colOff>0</xdr:colOff>
      <xdr:row>0</xdr:row>
      <xdr:rowOff>0</xdr:rowOff>
    </xdr:to>
    <xdr:sp>
      <xdr:nvSpPr>
        <xdr:cNvPr id="1" name="Line 673"/>
        <xdr:cNvSpPr>
          <a:spLocks/>
        </xdr:cNvSpPr>
      </xdr:nvSpPr>
      <xdr:spPr>
        <a:xfrm>
          <a:off x="8020050" y="0"/>
          <a:ext cx="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16</xdr:col>
      <xdr:colOff>228600</xdr:colOff>
      <xdr:row>0</xdr:row>
      <xdr:rowOff>0</xdr:rowOff>
    </xdr:from>
    <xdr:to>
      <xdr:col>16</xdr:col>
      <xdr:colOff>228600</xdr:colOff>
      <xdr:row>0</xdr:row>
      <xdr:rowOff>0</xdr:rowOff>
    </xdr:to>
    <xdr:sp>
      <xdr:nvSpPr>
        <xdr:cNvPr id="2" name="Line 674"/>
        <xdr:cNvSpPr>
          <a:spLocks/>
        </xdr:cNvSpPr>
      </xdr:nvSpPr>
      <xdr:spPr>
        <a:xfrm>
          <a:off x="9258300" y="0"/>
          <a:ext cx="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13</xdr:col>
      <xdr:colOff>504825</xdr:colOff>
      <xdr:row>0</xdr:row>
      <xdr:rowOff>0</xdr:rowOff>
    </xdr:from>
    <xdr:to>
      <xdr:col>14</xdr:col>
      <xdr:colOff>0</xdr:colOff>
      <xdr:row>0</xdr:row>
      <xdr:rowOff>0</xdr:rowOff>
    </xdr:to>
    <xdr:sp>
      <xdr:nvSpPr>
        <xdr:cNvPr id="3" name="Line 675"/>
        <xdr:cNvSpPr>
          <a:spLocks/>
        </xdr:cNvSpPr>
      </xdr:nvSpPr>
      <xdr:spPr>
        <a:xfrm>
          <a:off x="8020050" y="0"/>
          <a:ext cx="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16</xdr:col>
      <xdr:colOff>228600</xdr:colOff>
      <xdr:row>0</xdr:row>
      <xdr:rowOff>0</xdr:rowOff>
    </xdr:from>
    <xdr:to>
      <xdr:col>16</xdr:col>
      <xdr:colOff>228600</xdr:colOff>
      <xdr:row>0</xdr:row>
      <xdr:rowOff>0</xdr:rowOff>
    </xdr:to>
    <xdr:sp>
      <xdr:nvSpPr>
        <xdr:cNvPr id="4" name="Line 676"/>
        <xdr:cNvSpPr>
          <a:spLocks/>
        </xdr:cNvSpPr>
      </xdr:nvSpPr>
      <xdr:spPr>
        <a:xfrm>
          <a:off x="9258300" y="0"/>
          <a:ext cx="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74"/>
  <sheetViews>
    <sheetView tabSelected="1" workbookViewId="0" topLeftCell="A1">
      <pane ySplit="6" topLeftCell="A58" activePane="bottomLeft" state="frozen"/>
      <selection pane="bottomLeft" activeCell="F30" sqref="F30"/>
    </sheetView>
  </sheetViews>
  <sheetFormatPr defaultColWidth="9.00390625" defaultRowHeight="13.5" customHeight="1"/>
  <cols>
    <col min="1" max="1" width="6.00390625" style="1" customWidth="1"/>
    <col min="2" max="2" width="29.875" style="1" customWidth="1"/>
    <col min="3" max="3" width="9.125" style="1" customWidth="1"/>
    <col min="4" max="4" width="15.375" style="1" customWidth="1"/>
    <col min="5" max="5" width="13.375" style="111" customWidth="1"/>
    <col min="6" max="6" width="14.25390625" style="111" customWidth="1"/>
    <col min="7" max="7" width="14.00390625" style="111" customWidth="1"/>
    <col min="8" max="8" width="15.625" style="111" customWidth="1"/>
    <col min="9" max="9" width="24.50390625" style="111" customWidth="1"/>
    <col min="10" max="256" width="9.00390625" style="1" customWidth="1"/>
  </cols>
  <sheetData>
    <row r="1" spans="1:2" ht="20.25" customHeight="1">
      <c r="A1" s="112" t="s">
        <v>0</v>
      </c>
      <c r="B1" s="112"/>
    </row>
    <row r="2" spans="1:9" ht="42.75" customHeight="1">
      <c r="A2" s="113" t="s">
        <v>1</v>
      </c>
      <c r="B2" s="113"/>
      <c r="C2" s="113"/>
      <c r="D2" s="113"/>
      <c r="E2" s="113"/>
      <c r="F2" s="113"/>
      <c r="G2" s="113"/>
      <c r="H2" s="113"/>
      <c r="I2" s="113"/>
    </row>
    <row r="3" spans="1:9" ht="27" customHeight="1">
      <c r="A3" s="114" t="s">
        <v>2</v>
      </c>
      <c r="B3" s="114"/>
      <c r="C3" s="114"/>
      <c r="D3" s="114"/>
      <c r="E3" s="115"/>
      <c r="F3" s="115"/>
      <c r="G3" s="116" t="s">
        <v>3</v>
      </c>
      <c r="H3" s="116"/>
      <c r="I3" s="116"/>
    </row>
    <row r="4" spans="1:9" s="107" customFormat="1" ht="27.75" customHeight="1">
      <c r="A4" s="117" t="s">
        <v>4</v>
      </c>
      <c r="B4" s="117" t="s">
        <v>5</v>
      </c>
      <c r="C4" s="118" t="s">
        <v>6</v>
      </c>
      <c r="D4" s="119"/>
      <c r="E4" s="117" t="s">
        <v>7</v>
      </c>
      <c r="F4" s="117"/>
      <c r="G4" s="117"/>
      <c r="H4" s="120" t="s">
        <v>8</v>
      </c>
      <c r="I4" s="148" t="s">
        <v>9</v>
      </c>
    </row>
    <row r="5" spans="1:9" s="107" customFormat="1" ht="41.25" customHeight="1">
      <c r="A5" s="117"/>
      <c r="B5" s="117"/>
      <c r="C5" s="117" t="s">
        <v>10</v>
      </c>
      <c r="D5" s="117" t="s">
        <v>11</v>
      </c>
      <c r="E5" s="117" t="s">
        <v>10</v>
      </c>
      <c r="F5" s="118" t="s">
        <v>12</v>
      </c>
      <c r="G5" s="118" t="s">
        <v>13</v>
      </c>
      <c r="H5" s="121"/>
      <c r="I5" s="148"/>
    </row>
    <row r="6" spans="1:9" s="107" customFormat="1" ht="29.25" customHeight="1">
      <c r="A6" s="117" t="s">
        <v>14</v>
      </c>
      <c r="B6" s="117">
        <v>1</v>
      </c>
      <c r="C6" s="122" t="s">
        <v>15</v>
      </c>
      <c r="D6" s="122">
        <v>3</v>
      </c>
      <c r="E6" s="122" t="s">
        <v>16</v>
      </c>
      <c r="F6" s="122" t="s">
        <v>17</v>
      </c>
      <c r="G6" s="122">
        <v>7</v>
      </c>
      <c r="H6" s="122">
        <v>8</v>
      </c>
      <c r="I6" s="122">
        <v>9</v>
      </c>
    </row>
    <row r="7" spans="1:9" s="107" customFormat="1" ht="58.5" customHeight="1">
      <c r="A7" s="117" t="s">
        <v>18</v>
      </c>
      <c r="B7" s="123" t="s">
        <v>19</v>
      </c>
      <c r="C7" s="124"/>
      <c r="D7" s="125">
        <f aca="true" t="shared" si="0" ref="D7:I7">D8+D11+D16+D21</f>
        <v>7969.579999999999</v>
      </c>
      <c r="E7" s="125">
        <f t="shared" si="0"/>
        <v>12397.140000000001</v>
      </c>
      <c r="F7" s="125">
        <f t="shared" si="0"/>
        <v>12397.140000000001</v>
      </c>
      <c r="G7" s="125">
        <f t="shared" si="0"/>
        <v>12397.140000000001</v>
      </c>
      <c r="H7" s="125">
        <f>H21</f>
        <v>2754.045</v>
      </c>
      <c r="I7" s="125">
        <f t="shared" si="0"/>
        <v>0</v>
      </c>
    </row>
    <row r="8" spans="1:9" s="107" customFormat="1" ht="21.75" customHeight="1">
      <c r="A8" s="122">
        <v>1</v>
      </c>
      <c r="B8" s="126" t="s">
        <v>20</v>
      </c>
      <c r="C8" s="127">
        <v>4794.12</v>
      </c>
      <c r="D8" s="127">
        <v>5090.78</v>
      </c>
      <c r="E8" s="128">
        <v>6745.54</v>
      </c>
      <c r="F8" s="128">
        <v>6745.54</v>
      </c>
      <c r="G8" s="128">
        <v>6745.54</v>
      </c>
      <c r="H8" s="129"/>
      <c r="I8" s="130"/>
    </row>
    <row r="9" spans="1:9" s="107" customFormat="1" ht="48" customHeight="1">
      <c r="A9" s="122">
        <v>2</v>
      </c>
      <c r="B9" s="126" t="s">
        <v>21</v>
      </c>
      <c r="C9" s="130"/>
      <c r="D9" s="127"/>
      <c r="E9" s="129"/>
      <c r="F9" s="129"/>
      <c r="G9" s="131"/>
      <c r="H9" s="131"/>
      <c r="I9" s="130"/>
    </row>
    <row r="10" spans="1:9" s="107" customFormat="1" ht="36.75" customHeight="1">
      <c r="A10" s="122">
        <v>3</v>
      </c>
      <c r="B10" s="126" t="s">
        <v>22</v>
      </c>
      <c r="C10" s="130"/>
      <c r="D10" s="132"/>
      <c r="E10" s="129"/>
      <c r="F10" s="129"/>
      <c r="G10" s="129"/>
      <c r="H10" s="129"/>
      <c r="I10" s="130"/>
    </row>
    <row r="11" spans="1:9" s="107" customFormat="1" ht="25.5" customHeight="1">
      <c r="A11" s="122">
        <v>4</v>
      </c>
      <c r="B11" s="126" t="s">
        <v>23</v>
      </c>
      <c r="C11" s="133">
        <v>2231.49</v>
      </c>
      <c r="D11" s="134">
        <v>2241.6</v>
      </c>
      <c r="E11" s="129"/>
      <c r="F11" s="129"/>
      <c r="G11" s="129"/>
      <c r="H11" s="129"/>
      <c r="I11" s="130"/>
    </row>
    <row r="12" spans="1:9" s="107" customFormat="1" ht="21" customHeight="1">
      <c r="A12" s="122">
        <v>5</v>
      </c>
      <c r="B12" s="126" t="s">
        <v>24</v>
      </c>
      <c r="C12" s="130"/>
      <c r="D12" s="134"/>
      <c r="E12" s="129"/>
      <c r="F12" s="129"/>
      <c r="G12" s="129"/>
      <c r="H12" s="129"/>
      <c r="I12" s="130"/>
    </row>
    <row r="13" spans="1:9" s="107" customFormat="1" ht="21" customHeight="1">
      <c r="A13" s="122">
        <v>6</v>
      </c>
      <c r="B13" s="126" t="s">
        <v>25</v>
      </c>
      <c r="C13" s="130"/>
      <c r="D13" s="134"/>
      <c r="E13" s="129"/>
      <c r="F13" s="129"/>
      <c r="G13" s="129"/>
      <c r="H13" s="129"/>
      <c r="I13" s="130"/>
    </row>
    <row r="14" spans="1:9" s="107" customFormat="1" ht="36" customHeight="1">
      <c r="A14" s="122">
        <v>7</v>
      </c>
      <c r="B14" s="126" t="s">
        <v>26</v>
      </c>
      <c r="C14" s="130"/>
      <c r="D14" s="134"/>
      <c r="E14" s="129"/>
      <c r="F14" s="129"/>
      <c r="G14" s="129"/>
      <c r="H14" s="129"/>
      <c r="I14" s="130"/>
    </row>
    <row r="15" spans="1:9" s="107" customFormat="1" ht="15" customHeight="1">
      <c r="A15" s="122">
        <v>8</v>
      </c>
      <c r="B15" s="126" t="s">
        <v>27</v>
      </c>
      <c r="C15" s="130"/>
      <c r="D15" s="134"/>
      <c r="E15" s="129"/>
      <c r="F15" s="129"/>
      <c r="G15" s="129"/>
      <c r="H15" s="129"/>
      <c r="I15" s="130"/>
    </row>
    <row r="16" spans="1:9" s="107" customFormat="1" ht="27" customHeight="1">
      <c r="A16" s="122">
        <v>9</v>
      </c>
      <c r="B16" s="126" t="s">
        <v>28</v>
      </c>
      <c r="C16" s="133">
        <v>59.1</v>
      </c>
      <c r="D16" s="134">
        <v>49.5</v>
      </c>
      <c r="E16" s="31">
        <v>2293</v>
      </c>
      <c r="F16" s="31">
        <v>2293</v>
      </c>
      <c r="G16" s="31">
        <v>2293</v>
      </c>
      <c r="H16" s="129"/>
      <c r="I16" s="130"/>
    </row>
    <row r="17" spans="1:9" s="107" customFormat="1" ht="15" customHeight="1">
      <c r="A17" s="122">
        <v>10</v>
      </c>
      <c r="B17" s="126" t="s">
        <v>29</v>
      </c>
      <c r="C17" s="129"/>
      <c r="D17" s="134">
        <v>75</v>
      </c>
      <c r="E17" s="135"/>
      <c r="F17" s="129"/>
      <c r="G17" s="129"/>
      <c r="H17" s="129"/>
      <c r="I17" s="130"/>
    </row>
    <row r="18" spans="1:9" s="107" customFormat="1" ht="15" customHeight="1">
      <c r="A18" s="122">
        <v>11</v>
      </c>
      <c r="B18" s="126" t="s">
        <v>30</v>
      </c>
      <c r="C18" s="129"/>
      <c r="D18" s="127"/>
      <c r="E18" s="129"/>
      <c r="F18" s="129"/>
      <c r="G18" s="129"/>
      <c r="H18" s="129"/>
      <c r="I18" s="130"/>
    </row>
    <row r="19" spans="1:9" s="107" customFormat="1" ht="15" customHeight="1">
      <c r="A19" s="122">
        <v>12</v>
      </c>
      <c r="B19" s="126" t="s">
        <v>31</v>
      </c>
      <c r="C19" s="129"/>
      <c r="D19" s="127"/>
      <c r="E19" s="129"/>
      <c r="F19" s="129"/>
      <c r="G19" s="129"/>
      <c r="H19" s="129"/>
      <c r="I19" s="130"/>
    </row>
    <row r="20" spans="1:9" s="107" customFormat="1" ht="30.75" customHeight="1">
      <c r="A20" s="122">
        <v>13</v>
      </c>
      <c r="B20" s="126" t="s">
        <v>32</v>
      </c>
      <c r="C20" s="129"/>
      <c r="D20" s="127"/>
      <c r="E20" s="129"/>
      <c r="F20" s="129"/>
      <c r="G20" s="129"/>
      <c r="H20" s="129"/>
      <c r="I20" s="130"/>
    </row>
    <row r="21" spans="1:9" s="107" customFormat="1" ht="31.5" customHeight="1">
      <c r="A21" s="122">
        <v>14</v>
      </c>
      <c r="B21" s="126" t="s">
        <v>33</v>
      </c>
      <c r="C21" s="133">
        <v>7662.2</v>
      </c>
      <c r="D21" s="127">
        <v>587.7</v>
      </c>
      <c r="E21" s="31">
        <v>3358.6</v>
      </c>
      <c r="F21" s="31">
        <v>3358.6</v>
      </c>
      <c r="G21" s="31">
        <v>3358.6</v>
      </c>
      <c r="H21" s="129">
        <v>2754.045</v>
      </c>
      <c r="I21" s="130"/>
    </row>
    <row r="22" spans="1:9" s="107" customFormat="1" ht="30.75" customHeight="1">
      <c r="A22" s="122">
        <v>15</v>
      </c>
      <c r="B22" s="126" t="s">
        <v>34</v>
      </c>
      <c r="C22" s="129"/>
      <c r="D22" s="127"/>
      <c r="E22" s="129"/>
      <c r="F22" s="129"/>
      <c r="G22" s="129"/>
      <c r="H22" s="129"/>
      <c r="I22" s="130"/>
    </row>
    <row r="23" spans="1:9" s="107" customFormat="1" ht="22.5" customHeight="1">
      <c r="A23" s="122">
        <v>16</v>
      </c>
      <c r="B23" s="126" t="s">
        <v>35</v>
      </c>
      <c r="C23" s="129"/>
      <c r="D23" s="127"/>
      <c r="E23" s="135"/>
      <c r="F23" s="129"/>
      <c r="G23" s="129"/>
      <c r="H23" s="129"/>
      <c r="I23" s="130"/>
    </row>
    <row r="24" spans="1:9" s="107" customFormat="1" ht="28.5" customHeight="1">
      <c r="A24" s="122">
        <v>17</v>
      </c>
      <c r="B24" s="126" t="s">
        <v>36</v>
      </c>
      <c r="C24" s="129"/>
      <c r="D24" s="127"/>
      <c r="E24" s="129"/>
      <c r="F24" s="129"/>
      <c r="G24" s="129"/>
      <c r="H24" s="129"/>
      <c r="I24" s="149"/>
    </row>
    <row r="25" spans="1:9" s="107" customFormat="1" ht="18" customHeight="1">
      <c r="A25" s="117"/>
      <c r="B25" s="126" t="s">
        <v>37</v>
      </c>
      <c r="C25" s="129"/>
      <c r="D25" s="127"/>
      <c r="E25" s="129"/>
      <c r="F25" s="129"/>
      <c r="G25" s="129"/>
      <c r="H25" s="129"/>
      <c r="I25" s="149"/>
    </row>
    <row r="26" spans="1:9" s="107" customFormat="1" ht="18" customHeight="1">
      <c r="A26" s="117"/>
      <c r="B26" s="126" t="s">
        <v>38</v>
      </c>
      <c r="C26" s="129"/>
      <c r="D26" s="127"/>
      <c r="E26" s="129"/>
      <c r="F26" s="129"/>
      <c r="G26" s="129"/>
      <c r="H26" s="129"/>
      <c r="I26" s="149"/>
    </row>
    <row r="27" spans="1:9" s="107" customFormat="1" ht="18" customHeight="1">
      <c r="A27" s="117"/>
      <c r="B27" s="126" t="s">
        <v>39</v>
      </c>
      <c r="C27" s="129"/>
      <c r="D27" s="127"/>
      <c r="E27" s="129"/>
      <c r="F27" s="129"/>
      <c r="G27" s="129"/>
      <c r="H27" s="129"/>
      <c r="I27" s="149"/>
    </row>
    <row r="28" spans="1:9" s="107" customFormat="1" ht="21" customHeight="1">
      <c r="A28" s="117"/>
      <c r="B28" s="126" t="s">
        <v>40</v>
      </c>
      <c r="C28" s="129"/>
      <c r="D28" s="127"/>
      <c r="E28" s="129"/>
      <c r="F28" s="129"/>
      <c r="G28" s="129"/>
      <c r="H28" s="129"/>
      <c r="I28" s="117"/>
    </row>
    <row r="29" spans="1:9" s="107" customFormat="1" ht="21" customHeight="1">
      <c r="A29" s="117"/>
      <c r="B29" s="123" t="s">
        <v>41</v>
      </c>
      <c r="C29" s="136">
        <f>C30+C31+C33+C32+C34+C35+C36+C37+C38+C39+C40+C41+C42</f>
        <v>0</v>
      </c>
      <c r="D29" s="136">
        <f aca="true" t="shared" si="1" ref="D29:I29">D30+D31+D33+D32+D34+D35+D36+D37+D38+D39+D40+D41+D42</f>
        <v>86.4</v>
      </c>
      <c r="E29" s="136">
        <f t="shared" si="1"/>
        <v>3844.34</v>
      </c>
      <c r="F29" s="136">
        <f t="shared" si="1"/>
        <v>3844.34</v>
      </c>
      <c r="G29" s="136">
        <f t="shared" si="1"/>
        <v>3844.34</v>
      </c>
      <c r="H29" s="136">
        <f t="shared" si="1"/>
        <v>62.296</v>
      </c>
      <c r="I29" s="136">
        <f t="shared" si="1"/>
        <v>0</v>
      </c>
    </row>
    <row r="30" spans="1:9" s="107" customFormat="1" ht="21" customHeight="1">
      <c r="A30" s="122">
        <v>1</v>
      </c>
      <c r="B30" s="126" t="s">
        <v>20</v>
      </c>
      <c r="C30" s="129"/>
      <c r="D30" s="127"/>
      <c r="E30" s="137">
        <v>3844.34</v>
      </c>
      <c r="F30" s="138">
        <v>3844.34</v>
      </c>
      <c r="G30" s="138">
        <v>3844.34</v>
      </c>
      <c r="H30" s="129">
        <v>62.296</v>
      </c>
      <c r="I30" s="117"/>
    </row>
    <row r="31" spans="1:9" s="107" customFormat="1" ht="28.5" customHeight="1">
      <c r="A31" s="122">
        <v>2</v>
      </c>
      <c r="B31" s="126" t="s">
        <v>42</v>
      </c>
      <c r="C31" s="129"/>
      <c r="D31" s="127"/>
      <c r="E31" s="129"/>
      <c r="F31" s="129"/>
      <c r="G31" s="129"/>
      <c r="H31" s="129"/>
      <c r="I31" s="117"/>
    </row>
    <row r="32" spans="1:9" s="107" customFormat="1" ht="36.75" customHeight="1">
      <c r="A32" s="122">
        <v>3</v>
      </c>
      <c r="B32" s="126" t="s">
        <v>22</v>
      </c>
      <c r="C32" s="129"/>
      <c r="D32" s="139"/>
      <c r="E32" s="129"/>
      <c r="F32" s="129"/>
      <c r="G32" s="129"/>
      <c r="H32" s="129"/>
      <c r="I32" s="117"/>
    </row>
    <row r="33" spans="1:9" s="107" customFormat="1" ht="33" customHeight="1">
      <c r="A33" s="122">
        <v>4</v>
      </c>
      <c r="B33" s="126" t="s">
        <v>43</v>
      </c>
      <c r="C33" s="129"/>
      <c r="D33" s="140"/>
      <c r="E33" s="129"/>
      <c r="F33" s="129"/>
      <c r="G33" s="129"/>
      <c r="H33" s="129"/>
      <c r="I33" s="117"/>
    </row>
    <row r="34" spans="1:9" s="107" customFormat="1" ht="21" customHeight="1">
      <c r="A34" s="122">
        <v>5</v>
      </c>
      <c r="B34" s="126" t="s">
        <v>44</v>
      </c>
      <c r="C34" s="129"/>
      <c r="D34" s="140"/>
      <c r="E34" s="129"/>
      <c r="F34" s="129"/>
      <c r="G34" s="129"/>
      <c r="H34" s="129"/>
      <c r="I34" s="117"/>
    </row>
    <row r="35" spans="1:9" s="107" customFormat="1" ht="30.75" customHeight="1">
      <c r="A35" s="122">
        <v>6</v>
      </c>
      <c r="B35" s="126" t="s">
        <v>45</v>
      </c>
      <c r="C35" s="129"/>
      <c r="D35" s="140"/>
      <c r="E35" s="129"/>
      <c r="F35" s="129"/>
      <c r="G35" s="129"/>
      <c r="H35" s="129"/>
      <c r="I35" s="117"/>
    </row>
    <row r="36" spans="1:9" s="107" customFormat="1" ht="30" customHeight="1">
      <c r="A36" s="122">
        <v>7</v>
      </c>
      <c r="B36" s="126" t="s">
        <v>33</v>
      </c>
      <c r="C36" s="129"/>
      <c r="D36" s="140"/>
      <c r="E36" s="129"/>
      <c r="F36" s="129"/>
      <c r="G36" s="129"/>
      <c r="H36" s="129"/>
      <c r="I36" s="117"/>
    </row>
    <row r="37" spans="1:9" s="107" customFormat="1" ht="21" customHeight="1">
      <c r="A37" s="122">
        <v>8</v>
      </c>
      <c r="B37" s="126" t="s">
        <v>46</v>
      </c>
      <c r="C37" s="129"/>
      <c r="D37" s="141">
        <v>86.4</v>
      </c>
      <c r="E37" s="129"/>
      <c r="F37" s="129"/>
      <c r="G37" s="129"/>
      <c r="H37" s="129"/>
      <c r="I37" s="117"/>
    </row>
    <row r="38" spans="1:9" s="107" customFormat="1" ht="21" customHeight="1">
      <c r="A38" s="122">
        <v>9</v>
      </c>
      <c r="B38" s="126" t="s">
        <v>47</v>
      </c>
      <c r="C38" s="129"/>
      <c r="D38" s="140"/>
      <c r="E38" s="129"/>
      <c r="F38" s="129"/>
      <c r="G38" s="129"/>
      <c r="H38" s="129"/>
      <c r="I38" s="117"/>
    </row>
    <row r="39" spans="1:9" s="107" customFormat="1" ht="21" customHeight="1">
      <c r="A39" s="122">
        <v>10</v>
      </c>
      <c r="B39" s="126" t="s">
        <v>48</v>
      </c>
      <c r="C39" s="129"/>
      <c r="D39" s="140"/>
      <c r="E39" s="129"/>
      <c r="F39" s="129"/>
      <c r="G39" s="129"/>
      <c r="H39" s="129"/>
      <c r="I39" s="117"/>
    </row>
    <row r="40" spans="1:9" s="107" customFormat="1" ht="21" customHeight="1">
      <c r="A40" s="122">
        <v>11</v>
      </c>
      <c r="B40" s="126" t="s">
        <v>49</v>
      </c>
      <c r="C40" s="129"/>
      <c r="D40" s="140"/>
      <c r="E40" s="129"/>
      <c r="F40" s="129"/>
      <c r="G40" s="129"/>
      <c r="H40" s="129"/>
      <c r="I40" s="117"/>
    </row>
    <row r="41" spans="1:9" s="107" customFormat="1" ht="21" customHeight="1">
      <c r="A41" s="122">
        <v>12</v>
      </c>
      <c r="B41" s="126" t="s">
        <v>50</v>
      </c>
      <c r="C41" s="129"/>
      <c r="D41" s="130"/>
      <c r="E41" s="129"/>
      <c r="F41" s="129"/>
      <c r="G41" s="129"/>
      <c r="H41" s="129"/>
      <c r="I41" s="117"/>
    </row>
    <row r="42" spans="1:9" s="107" customFormat="1" ht="21" customHeight="1">
      <c r="A42" s="122">
        <v>13</v>
      </c>
      <c r="B42" s="126" t="s">
        <v>51</v>
      </c>
      <c r="C42" s="129"/>
      <c r="D42" s="130"/>
      <c r="E42" s="129"/>
      <c r="F42" s="129"/>
      <c r="G42" s="129"/>
      <c r="H42" s="129"/>
      <c r="I42" s="117"/>
    </row>
    <row r="43" spans="1:9" s="107" customFormat="1" ht="21" customHeight="1">
      <c r="A43" s="123" t="s">
        <v>52</v>
      </c>
      <c r="B43" s="123" t="s">
        <v>53</v>
      </c>
      <c r="C43" s="142">
        <f>C44+C45+C46+C47+C48+C49+C50+C51+C52</f>
        <v>0</v>
      </c>
      <c r="D43" s="142">
        <f aca="true" t="shared" si="2" ref="D43:I43">D44+D45+D46+D47+D48+D49+D50+D51+D52</f>
        <v>0</v>
      </c>
      <c r="E43" s="142">
        <f t="shared" si="2"/>
        <v>0</v>
      </c>
      <c r="F43" s="142">
        <f t="shared" si="2"/>
        <v>0</v>
      </c>
      <c r="G43" s="142">
        <f t="shared" si="2"/>
        <v>0</v>
      </c>
      <c r="H43" s="142">
        <f t="shared" si="2"/>
        <v>0</v>
      </c>
      <c r="I43" s="142">
        <f t="shared" si="2"/>
        <v>0</v>
      </c>
    </row>
    <row r="44" spans="1:9" s="107" customFormat="1" ht="15.75" customHeight="1">
      <c r="A44" s="143">
        <v>1</v>
      </c>
      <c r="B44" s="126" t="s">
        <v>20</v>
      </c>
      <c r="C44" s="129"/>
      <c r="D44" s="129"/>
      <c r="E44" s="129"/>
      <c r="F44" s="129"/>
      <c r="G44" s="144"/>
      <c r="H44" s="144"/>
      <c r="I44" s="130"/>
    </row>
    <row r="45" spans="1:9" s="107" customFormat="1" ht="15.75" customHeight="1">
      <c r="A45" s="143">
        <v>2</v>
      </c>
      <c r="B45" s="126" t="s">
        <v>54</v>
      </c>
      <c r="C45" s="129"/>
      <c r="D45" s="129"/>
      <c r="E45" s="129"/>
      <c r="F45" s="129"/>
      <c r="G45" s="144"/>
      <c r="H45" s="144"/>
      <c r="I45" s="130"/>
    </row>
    <row r="46" spans="1:9" s="107" customFormat="1" ht="15.75" customHeight="1">
      <c r="A46" s="143">
        <v>3</v>
      </c>
      <c r="B46" s="126" t="s">
        <v>55</v>
      </c>
      <c r="C46" s="129"/>
      <c r="D46" s="129"/>
      <c r="E46" s="129"/>
      <c r="F46" s="129"/>
      <c r="G46" s="144"/>
      <c r="H46" s="144"/>
      <c r="I46" s="130"/>
    </row>
    <row r="47" spans="1:9" s="107" customFormat="1" ht="15.75" customHeight="1">
      <c r="A47" s="143">
        <v>4</v>
      </c>
      <c r="B47" s="126" t="s">
        <v>56</v>
      </c>
      <c r="C47" s="129"/>
      <c r="D47" s="129"/>
      <c r="E47" s="129"/>
      <c r="F47" s="129"/>
      <c r="G47" s="144"/>
      <c r="H47" s="144"/>
      <c r="I47" s="130"/>
    </row>
    <row r="48" spans="1:9" s="107" customFormat="1" ht="15.75" customHeight="1">
      <c r="A48" s="143">
        <v>5</v>
      </c>
      <c r="B48" s="126" t="s">
        <v>57</v>
      </c>
      <c r="C48" s="129"/>
      <c r="D48" s="129"/>
      <c r="E48" s="129"/>
      <c r="F48" s="129"/>
      <c r="G48" s="144"/>
      <c r="H48" s="144"/>
      <c r="I48" s="130"/>
    </row>
    <row r="49" spans="1:9" s="107" customFormat="1" ht="15.75" customHeight="1">
      <c r="A49" s="143">
        <v>6</v>
      </c>
      <c r="B49" s="126" t="s">
        <v>58</v>
      </c>
      <c r="C49" s="129"/>
      <c r="D49" s="129"/>
      <c r="E49" s="129"/>
      <c r="F49" s="129"/>
      <c r="G49" s="144"/>
      <c r="H49" s="144"/>
      <c r="I49" s="130"/>
    </row>
    <row r="50" spans="1:9" s="107" customFormat="1" ht="15.75" customHeight="1">
      <c r="A50" s="143">
        <v>7</v>
      </c>
      <c r="B50" s="126" t="s">
        <v>49</v>
      </c>
      <c r="C50" s="129"/>
      <c r="D50" s="129"/>
      <c r="E50" s="129"/>
      <c r="F50" s="129"/>
      <c r="G50" s="144"/>
      <c r="H50" s="144"/>
      <c r="I50" s="130"/>
    </row>
    <row r="51" spans="1:9" s="107" customFormat="1" ht="15.75" customHeight="1">
      <c r="A51" s="143">
        <v>8</v>
      </c>
      <c r="B51" s="126" t="s">
        <v>51</v>
      </c>
      <c r="C51" s="129"/>
      <c r="D51" s="129"/>
      <c r="E51" s="129"/>
      <c r="F51" s="129"/>
      <c r="G51" s="144"/>
      <c r="H51" s="144"/>
      <c r="I51" s="130"/>
    </row>
    <row r="52" spans="1:9" s="107" customFormat="1" ht="15.75" customHeight="1">
      <c r="A52" s="143">
        <v>9</v>
      </c>
      <c r="B52" s="126" t="s">
        <v>59</v>
      </c>
      <c r="C52" s="129"/>
      <c r="D52" s="129"/>
      <c r="E52" s="129"/>
      <c r="F52" s="129"/>
      <c r="G52" s="144"/>
      <c r="H52" s="145"/>
      <c r="I52" s="150"/>
    </row>
    <row r="53" spans="1:9" s="107" customFormat="1" ht="15.75" customHeight="1">
      <c r="A53" s="143">
        <v>10</v>
      </c>
      <c r="B53" s="126"/>
      <c r="C53" s="129"/>
      <c r="D53" s="129"/>
      <c r="E53" s="129"/>
      <c r="F53" s="129"/>
      <c r="G53" s="144"/>
      <c r="H53" s="145"/>
      <c r="I53" s="150"/>
    </row>
    <row r="54" spans="1:9" s="107" customFormat="1" ht="15.75" customHeight="1">
      <c r="A54" s="143"/>
      <c r="B54" s="126"/>
      <c r="C54" s="129"/>
      <c r="D54" s="129"/>
      <c r="E54" s="129"/>
      <c r="F54" s="129"/>
      <c r="G54" s="144"/>
      <c r="H54" s="145"/>
      <c r="I54" s="150"/>
    </row>
    <row r="55" spans="1:9" s="107" customFormat="1" ht="46.5" customHeight="1">
      <c r="A55" s="123" t="s">
        <v>60</v>
      </c>
      <c r="B55" s="123" t="s">
        <v>61</v>
      </c>
      <c r="C55" s="136">
        <v>294</v>
      </c>
      <c r="D55" s="146">
        <f>D56</f>
        <v>294</v>
      </c>
      <c r="E55" s="147">
        <f>E56</f>
        <v>342.6</v>
      </c>
      <c r="F55" s="147">
        <f>F56</f>
        <v>342.6</v>
      </c>
      <c r="G55" s="147">
        <f>G56</f>
        <v>342.6</v>
      </c>
      <c r="H55" s="136"/>
      <c r="I55" s="151"/>
    </row>
    <row r="56" spans="1:9" s="107" customFormat="1" ht="42" customHeight="1">
      <c r="A56" s="143">
        <v>1</v>
      </c>
      <c r="B56" s="126" t="s">
        <v>20</v>
      </c>
      <c r="C56" s="129">
        <v>294</v>
      </c>
      <c r="D56" s="132">
        <v>294</v>
      </c>
      <c r="E56" s="129">
        <v>342.6</v>
      </c>
      <c r="F56" s="129">
        <v>342.6</v>
      </c>
      <c r="G56" s="129">
        <v>342.6</v>
      </c>
      <c r="H56" s="129"/>
      <c r="I56" s="152"/>
    </row>
    <row r="57" spans="1:9" s="107" customFormat="1" ht="21" customHeight="1">
      <c r="A57" s="143">
        <v>2</v>
      </c>
      <c r="B57" s="126" t="s">
        <v>54</v>
      </c>
      <c r="C57" s="129"/>
      <c r="D57" s="129"/>
      <c r="E57" s="129"/>
      <c r="F57" s="129"/>
      <c r="G57" s="129"/>
      <c r="H57" s="129"/>
      <c r="I57" s="152"/>
    </row>
    <row r="58" spans="1:9" s="107" customFormat="1" ht="21" customHeight="1">
      <c r="A58" s="143">
        <v>3</v>
      </c>
      <c r="B58" s="126" t="s">
        <v>55</v>
      </c>
      <c r="C58" s="129"/>
      <c r="D58" s="129"/>
      <c r="E58" s="129"/>
      <c r="F58" s="129"/>
      <c r="G58" s="144"/>
      <c r="H58" s="144"/>
      <c r="I58" s="152"/>
    </row>
    <row r="59" spans="1:9" s="107" customFormat="1" ht="21" customHeight="1">
      <c r="A59" s="143">
        <v>4</v>
      </c>
      <c r="B59" s="126" t="s">
        <v>56</v>
      </c>
      <c r="C59" s="129"/>
      <c r="D59" s="129"/>
      <c r="E59" s="129"/>
      <c r="F59" s="129"/>
      <c r="G59" s="129"/>
      <c r="H59" s="129"/>
      <c r="I59" s="152"/>
    </row>
    <row r="60" spans="1:9" s="107" customFormat="1" ht="21" customHeight="1">
      <c r="A60" s="143">
        <v>5</v>
      </c>
      <c r="B60" s="126" t="s">
        <v>57</v>
      </c>
      <c r="C60" s="129"/>
      <c r="D60" s="129"/>
      <c r="E60" s="129"/>
      <c r="F60" s="129"/>
      <c r="G60" s="129"/>
      <c r="H60" s="129"/>
      <c r="I60" s="152"/>
    </row>
    <row r="61" spans="1:9" s="107" customFormat="1" ht="21" customHeight="1">
      <c r="A61" s="143">
        <v>6</v>
      </c>
      <c r="B61" s="126" t="s">
        <v>51</v>
      </c>
      <c r="C61" s="124"/>
      <c r="D61" s="124"/>
      <c r="E61" s="143"/>
      <c r="F61" s="143"/>
      <c r="G61" s="143"/>
      <c r="H61" s="143"/>
      <c r="I61" s="153"/>
    </row>
    <row r="62" spans="1:9" s="107" customFormat="1" ht="21" customHeight="1">
      <c r="A62" s="143">
        <v>7</v>
      </c>
      <c r="B62" s="126" t="s">
        <v>59</v>
      </c>
      <c r="C62" s="124"/>
      <c r="D62" s="124"/>
      <c r="E62" s="143"/>
      <c r="F62" s="143"/>
      <c r="G62" s="143"/>
      <c r="H62" s="143"/>
      <c r="I62" s="153"/>
    </row>
    <row r="63" spans="1:9" s="107" customFormat="1" ht="21" customHeight="1">
      <c r="A63" s="143">
        <v>8</v>
      </c>
      <c r="B63" s="126"/>
      <c r="C63" s="124"/>
      <c r="D63" s="124"/>
      <c r="E63" s="143"/>
      <c r="F63" s="143"/>
      <c r="G63" s="143"/>
      <c r="H63" s="143"/>
      <c r="I63" s="153"/>
    </row>
    <row r="64" spans="1:9" s="107" customFormat="1" ht="21" customHeight="1">
      <c r="A64" s="143"/>
      <c r="B64" s="126"/>
      <c r="C64" s="124"/>
      <c r="D64" s="124"/>
      <c r="E64" s="143"/>
      <c r="F64" s="143"/>
      <c r="G64" s="143"/>
      <c r="H64" s="143"/>
      <c r="I64" s="153"/>
    </row>
    <row r="65" spans="1:9" s="108" customFormat="1" ht="21" customHeight="1">
      <c r="A65" s="123" t="s">
        <v>62</v>
      </c>
      <c r="B65" s="123" t="s">
        <v>63</v>
      </c>
      <c r="C65" s="124">
        <f>C7+C29+C43+C55</f>
        <v>294</v>
      </c>
      <c r="D65" s="124">
        <f aca="true" t="shared" si="3" ref="D65:I65">D7+D29+D43+D55</f>
        <v>8349.98</v>
      </c>
      <c r="E65" s="124">
        <f t="shared" si="3"/>
        <v>16584.08</v>
      </c>
      <c r="F65" s="124">
        <f t="shared" si="3"/>
        <v>16584.08</v>
      </c>
      <c r="G65" s="124">
        <f t="shared" si="3"/>
        <v>16584.08</v>
      </c>
      <c r="H65" s="124">
        <f t="shared" si="3"/>
        <v>2816.341</v>
      </c>
      <c r="I65" s="124">
        <f t="shared" si="3"/>
        <v>0</v>
      </c>
    </row>
    <row r="66" spans="1:9" ht="21" customHeight="1">
      <c r="A66" s="154">
        <v>1</v>
      </c>
      <c r="B66" s="117" t="s">
        <v>64</v>
      </c>
      <c r="C66" s="155"/>
      <c r="D66" s="155"/>
      <c r="E66" s="156"/>
      <c r="F66" s="156"/>
      <c r="G66" s="156"/>
      <c r="H66" s="156"/>
      <c r="I66" s="156"/>
    </row>
    <row r="67" spans="1:9" ht="21" customHeight="1">
      <c r="A67" s="154">
        <v>2</v>
      </c>
      <c r="B67" s="117" t="s">
        <v>65</v>
      </c>
      <c r="C67" s="155"/>
      <c r="D67" s="155"/>
      <c r="E67" s="156"/>
      <c r="F67" s="156"/>
      <c r="G67" s="156"/>
      <c r="H67" s="156"/>
      <c r="I67" s="156"/>
    </row>
    <row r="68" ht="26.25" customHeight="1">
      <c r="B68" s="109"/>
    </row>
    <row r="69" spans="1:9" s="109" customFormat="1" ht="13.5">
      <c r="A69" s="109" t="s">
        <v>66</v>
      </c>
      <c r="E69" s="157"/>
      <c r="F69" s="157"/>
      <c r="G69" s="157"/>
      <c r="H69" s="157"/>
      <c r="I69" s="157"/>
    </row>
    <row r="70" spans="1:9" s="110" customFormat="1" ht="15.75" customHeight="1">
      <c r="A70" s="110" t="s">
        <v>67</v>
      </c>
      <c r="E70" s="158"/>
      <c r="F70" s="158"/>
      <c r="G70" s="158"/>
      <c r="H70" s="158"/>
      <c r="I70" s="158"/>
    </row>
    <row r="71" spans="1:9" s="110" customFormat="1" ht="19.5" customHeight="1">
      <c r="A71" s="159" t="s">
        <v>68</v>
      </c>
      <c r="B71" s="159"/>
      <c r="C71" s="159"/>
      <c r="D71" s="159"/>
      <c r="E71" s="158"/>
      <c r="F71" s="158"/>
      <c r="G71" s="158"/>
      <c r="H71" s="158"/>
      <c r="I71" s="158"/>
    </row>
    <row r="72" spans="1:9" s="110" customFormat="1" ht="19.5" customHeight="1">
      <c r="A72" s="159" t="s">
        <v>69</v>
      </c>
      <c r="B72" s="159"/>
      <c r="C72" s="159"/>
      <c r="D72" s="159"/>
      <c r="E72" s="158"/>
      <c r="F72" s="158"/>
      <c r="G72" s="158"/>
      <c r="H72" s="158"/>
      <c r="I72" s="158"/>
    </row>
    <row r="73" spans="1:9" s="110" customFormat="1" ht="19.5" customHeight="1">
      <c r="A73" s="159" t="s">
        <v>70</v>
      </c>
      <c r="B73" s="159"/>
      <c r="C73" s="159"/>
      <c r="D73" s="159"/>
      <c r="E73" s="158"/>
      <c r="F73" s="158"/>
      <c r="G73" s="158"/>
      <c r="H73" s="158"/>
      <c r="I73" s="158"/>
    </row>
    <row r="74" spans="1:9" s="110" customFormat="1" ht="28.5" customHeight="1">
      <c r="A74" s="160" t="s">
        <v>71</v>
      </c>
      <c r="B74" s="160"/>
      <c r="C74" s="160"/>
      <c r="D74" s="160"/>
      <c r="E74" s="161"/>
      <c r="F74" s="161"/>
      <c r="G74" s="161"/>
      <c r="H74" s="161"/>
      <c r="I74" s="161"/>
    </row>
  </sheetData>
  <sheetProtection/>
  <mergeCells count="14">
    <mergeCell ref="A1:B1"/>
    <mergeCell ref="A2:I2"/>
    <mergeCell ref="A3:D3"/>
    <mergeCell ref="G3:I3"/>
    <mergeCell ref="C4:D4"/>
    <mergeCell ref="E4:G4"/>
    <mergeCell ref="A71:G71"/>
    <mergeCell ref="A72:G72"/>
    <mergeCell ref="A73:I73"/>
    <mergeCell ref="A74:I74"/>
    <mergeCell ref="A4:A5"/>
    <mergeCell ref="B4:B5"/>
    <mergeCell ref="H4:H5"/>
    <mergeCell ref="I4:I5"/>
  </mergeCells>
  <printOptions horizontalCentered="1"/>
  <pageMargins left="0.75" right="0.59" top="0.59" bottom="0.59" header="0.51" footer="0.51"/>
  <pageSetup firstPageNumber="-4105"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Y49"/>
  <sheetViews>
    <sheetView workbookViewId="0" topLeftCell="H10">
      <selection activeCell="K26" sqref="K26"/>
    </sheetView>
  </sheetViews>
  <sheetFormatPr defaultColWidth="9.00390625" defaultRowHeight="13.5"/>
  <cols>
    <col min="1" max="1" width="4.50390625" style="34" customWidth="1"/>
    <col min="2" max="2" width="9.00390625" style="34" customWidth="1"/>
    <col min="3" max="3" width="21.875" style="34" customWidth="1"/>
    <col min="4" max="4" width="9.00390625" style="34" customWidth="1"/>
    <col min="5" max="5" width="40.00390625" style="34" customWidth="1"/>
    <col min="6" max="6" width="11.25390625" style="34" customWidth="1"/>
    <col min="7" max="7" width="9.00390625" style="34" customWidth="1"/>
    <col min="8" max="8" width="8.50390625" style="34" customWidth="1"/>
    <col min="9" max="9" width="9.875" style="34" customWidth="1"/>
    <col min="10" max="10" width="23.75390625" style="34" customWidth="1"/>
    <col min="11" max="11" width="9.50390625" style="34" bestFit="1" customWidth="1"/>
    <col min="12" max="12" width="13.50390625" style="34" customWidth="1"/>
    <col min="13" max="13" width="12.25390625" style="34" customWidth="1"/>
    <col min="14" max="18" width="9.00390625" style="34" customWidth="1"/>
    <col min="19" max="19" width="9.50390625" style="34" bestFit="1" customWidth="1"/>
    <col min="20" max="21" width="9.00390625" style="34" customWidth="1"/>
  </cols>
  <sheetData>
    <row r="1" spans="1:25" ht="14.25">
      <c r="A1" s="35" t="s">
        <v>72</v>
      </c>
      <c r="B1" s="35"/>
      <c r="C1" s="36"/>
      <c r="D1" s="36"/>
      <c r="E1" s="36"/>
      <c r="F1" s="36"/>
      <c r="G1" s="36"/>
      <c r="H1" s="37"/>
      <c r="I1" s="37"/>
      <c r="J1" s="36"/>
      <c r="K1" s="36"/>
      <c r="L1" s="36"/>
      <c r="M1" s="36"/>
      <c r="N1" s="36"/>
      <c r="O1" s="36"/>
      <c r="P1" s="36"/>
      <c r="Q1" s="36"/>
      <c r="R1" s="36"/>
      <c r="S1" s="36"/>
      <c r="T1" s="36"/>
      <c r="U1" s="36"/>
      <c r="V1" s="1"/>
      <c r="W1" s="1"/>
      <c r="X1" s="1"/>
      <c r="Y1" s="1"/>
    </row>
    <row r="2" spans="1:25" ht="25.5">
      <c r="A2" s="38" t="s">
        <v>73</v>
      </c>
      <c r="B2" s="39"/>
      <c r="C2" s="39"/>
      <c r="D2" s="39"/>
      <c r="E2" s="39"/>
      <c r="F2" s="39"/>
      <c r="G2" s="39"/>
      <c r="H2" s="40"/>
      <c r="I2" s="40"/>
      <c r="J2" s="39"/>
      <c r="K2" s="39"/>
      <c r="L2" s="39"/>
      <c r="M2" s="39"/>
      <c r="N2" s="39"/>
      <c r="O2" s="39"/>
      <c r="P2" s="39"/>
      <c r="Q2" s="39"/>
      <c r="R2" s="39"/>
      <c r="S2" s="39"/>
      <c r="T2" s="39"/>
      <c r="U2" s="39"/>
      <c r="V2" s="39"/>
      <c r="W2" s="39"/>
      <c r="X2" s="39"/>
      <c r="Y2" s="39"/>
    </row>
    <row r="3" spans="1:25" ht="13.5">
      <c r="A3" s="41" t="s">
        <v>74</v>
      </c>
      <c r="B3" s="42"/>
      <c r="C3" s="41"/>
      <c r="D3" s="41"/>
      <c r="E3" s="41"/>
      <c r="F3" s="41"/>
      <c r="G3" s="41"/>
      <c r="H3" s="43"/>
      <c r="I3" s="43"/>
      <c r="J3" s="41"/>
      <c r="K3" s="41"/>
      <c r="L3" s="41"/>
      <c r="M3" s="41"/>
      <c r="N3" s="41"/>
      <c r="O3" s="41"/>
      <c r="P3" s="41"/>
      <c r="Q3" s="41"/>
      <c r="R3" s="41"/>
      <c r="S3" s="41"/>
      <c r="T3" s="41"/>
      <c r="U3" s="41"/>
      <c r="V3" s="41"/>
      <c r="W3" s="41"/>
      <c r="X3" s="41"/>
      <c r="Y3" s="41"/>
    </row>
    <row r="4" spans="1:25" ht="23.25" customHeight="1">
      <c r="A4" s="44" t="s">
        <v>4</v>
      </c>
      <c r="B4" s="44" t="s">
        <v>75</v>
      </c>
      <c r="C4" s="44" t="s">
        <v>76</v>
      </c>
      <c r="D4" s="45" t="s">
        <v>77</v>
      </c>
      <c r="E4" s="44" t="s">
        <v>78</v>
      </c>
      <c r="F4" s="44" t="s">
        <v>79</v>
      </c>
      <c r="G4" s="44" t="s">
        <v>80</v>
      </c>
      <c r="H4" s="46" t="s">
        <v>81</v>
      </c>
      <c r="I4" s="78"/>
      <c r="J4" s="44" t="s">
        <v>82</v>
      </c>
      <c r="K4" s="44"/>
      <c r="L4" s="44" t="s">
        <v>83</v>
      </c>
      <c r="M4" s="44"/>
      <c r="N4" s="44"/>
      <c r="O4" s="44"/>
      <c r="P4" s="44"/>
      <c r="Q4" s="44"/>
      <c r="R4" s="44"/>
      <c r="S4" s="44" t="s">
        <v>84</v>
      </c>
      <c r="T4" s="45" t="s">
        <v>85</v>
      </c>
      <c r="U4" s="45" t="s">
        <v>86</v>
      </c>
      <c r="V4" s="44" t="s">
        <v>87</v>
      </c>
      <c r="W4" s="44"/>
      <c r="X4" s="44"/>
      <c r="Y4" s="44" t="s">
        <v>88</v>
      </c>
    </row>
    <row r="5" spans="1:25" ht="36">
      <c r="A5" s="44"/>
      <c r="B5" s="44"/>
      <c r="C5" s="44"/>
      <c r="D5" s="44"/>
      <c r="E5" s="44"/>
      <c r="F5" s="44"/>
      <c r="G5" s="44"/>
      <c r="H5" s="47" t="s">
        <v>89</v>
      </c>
      <c r="I5" s="47" t="s">
        <v>90</v>
      </c>
      <c r="J5" s="44" t="s">
        <v>91</v>
      </c>
      <c r="K5" s="44" t="s">
        <v>92</v>
      </c>
      <c r="L5" s="44" t="s">
        <v>93</v>
      </c>
      <c r="M5" s="44" t="s">
        <v>94</v>
      </c>
      <c r="N5" s="44" t="s">
        <v>95</v>
      </c>
      <c r="O5" s="44" t="s">
        <v>96</v>
      </c>
      <c r="P5" s="44" t="s">
        <v>59</v>
      </c>
      <c r="Q5" s="44" t="s">
        <v>97</v>
      </c>
      <c r="R5" s="87" t="s">
        <v>98</v>
      </c>
      <c r="S5" s="44"/>
      <c r="T5" s="44"/>
      <c r="U5" s="44"/>
      <c r="V5" s="44" t="s">
        <v>99</v>
      </c>
      <c r="W5" s="44" t="s">
        <v>100</v>
      </c>
      <c r="X5" s="44" t="s">
        <v>101</v>
      </c>
      <c r="Y5" s="44"/>
    </row>
    <row r="6" spans="1:25" ht="13.5">
      <c r="A6" s="44" t="s">
        <v>102</v>
      </c>
      <c r="B6" s="44"/>
      <c r="C6" s="44">
        <v>1</v>
      </c>
      <c r="D6" s="44">
        <v>2</v>
      </c>
      <c r="E6" s="44">
        <v>3</v>
      </c>
      <c r="F6" s="44">
        <v>4</v>
      </c>
      <c r="G6" s="44">
        <v>5</v>
      </c>
      <c r="H6" s="48">
        <v>6</v>
      </c>
      <c r="I6" s="48">
        <v>7</v>
      </c>
      <c r="J6" s="44">
        <v>8</v>
      </c>
      <c r="K6" s="44">
        <v>9</v>
      </c>
      <c r="L6" s="44">
        <v>10</v>
      </c>
      <c r="M6" s="44">
        <v>11</v>
      </c>
      <c r="N6" s="44">
        <v>12</v>
      </c>
      <c r="O6" s="44">
        <v>13</v>
      </c>
      <c r="P6" s="44">
        <v>14</v>
      </c>
      <c r="Q6" s="44">
        <v>15</v>
      </c>
      <c r="R6" s="44">
        <v>16</v>
      </c>
      <c r="S6" s="44">
        <v>17</v>
      </c>
      <c r="T6" s="44">
        <v>18</v>
      </c>
      <c r="U6" s="44">
        <v>19</v>
      </c>
      <c r="V6" s="44">
        <v>20</v>
      </c>
      <c r="W6" s="44">
        <v>21</v>
      </c>
      <c r="X6" s="44">
        <v>22</v>
      </c>
      <c r="Y6" s="44"/>
    </row>
    <row r="7" spans="1:25" ht="13.5">
      <c r="A7" s="44" t="s">
        <v>103</v>
      </c>
      <c r="B7" s="44"/>
      <c r="C7" s="44"/>
      <c r="D7" s="44"/>
      <c r="E7" s="44"/>
      <c r="F7" s="44"/>
      <c r="G7" s="44"/>
      <c r="H7" s="47"/>
      <c r="I7" s="47"/>
      <c r="J7" s="44"/>
      <c r="K7" s="44">
        <f aca="true" t="shared" si="0" ref="K7:Y7">K8+K22+K25+K35</f>
        <v>16584.08</v>
      </c>
      <c r="L7" s="44">
        <f t="shared" si="0"/>
        <v>30590.069500000005</v>
      </c>
      <c r="M7" s="44">
        <f t="shared" si="0"/>
        <v>30247.469500000007</v>
      </c>
      <c r="N7" s="44">
        <f t="shared" si="0"/>
        <v>0</v>
      </c>
      <c r="O7" s="44">
        <f t="shared" si="0"/>
        <v>342.6</v>
      </c>
      <c r="P7" s="44">
        <f t="shared" si="0"/>
        <v>0</v>
      </c>
      <c r="Q7" s="44">
        <f t="shared" si="0"/>
        <v>0</v>
      </c>
      <c r="R7" s="44">
        <f t="shared" si="0"/>
        <v>0</v>
      </c>
      <c r="S7" s="44">
        <f t="shared" si="0"/>
        <v>0</v>
      </c>
      <c r="T7" s="44">
        <f t="shared" si="0"/>
        <v>6987</v>
      </c>
      <c r="U7" s="44">
        <f t="shared" si="0"/>
        <v>36239</v>
      </c>
      <c r="V7" s="44">
        <f t="shared" si="0"/>
        <v>8706</v>
      </c>
      <c r="W7" s="44">
        <f t="shared" si="0"/>
        <v>36239</v>
      </c>
      <c r="X7" s="44">
        <f t="shared" si="0"/>
        <v>4646</v>
      </c>
      <c r="Y7" s="44">
        <f t="shared" si="0"/>
        <v>0</v>
      </c>
    </row>
    <row r="8" spans="1:25" ht="13.5">
      <c r="A8" s="44"/>
      <c r="B8" s="44" t="s">
        <v>104</v>
      </c>
      <c r="C8" s="44"/>
      <c r="D8" s="44"/>
      <c r="E8" s="44"/>
      <c r="F8" s="44"/>
      <c r="G8" s="44"/>
      <c r="H8" s="47"/>
      <c r="I8" s="47"/>
      <c r="J8" s="44"/>
      <c r="K8" s="44">
        <f>K9+K10+K11+K12+K13+K14+K15+K16+K17+K18+K19+K20+K21</f>
        <v>10176.91</v>
      </c>
      <c r="L8" s="44">
        <f aca="true" t="shared" si="1" ref="L8:Y8">L9+L10+L11+L12+L13+L14+L15+L16+L17+L18+L19+L20+L21</f>
        <v>24182.899500000003</v>
      </c>
      <c r="M8" s="44">
        <f t="shared" si="1"/>
        <v>24182.899500000003</v>
      </c>
      <c r="N8" s="44">
        <f t="shared" si="1"/>
        <v>0</v>
      </c>
      <c r="O8" s="44">
        <f t="shared" si="1"/>
        <v>0</v>
      </c>
      <c r="P8" s="44">
        <f t="shared" si="1"/>
        <v>0</v>
      </c>
      <c r="Q8" s="44">
        <f t="shared" si="1"/>
        <v>0</v>
      </c>
      <c r="R8" s="44">
        <f t="shared" si="1"/>
        <v>0</v>
      </c>
      <c r="S8" s="44">
        <f t="shared" si="1"/>
        <v>0</v>
      </c>
      <c r="T8" s="44">
        <f t="shared" si="1"/>
        <v>1174</v>
      </c>
      <c r="U8" s="44">
        <f t="shared" si="1"/>
        <v>5094</v>
      </c>
      <c r="V8" s="88">
        <f t="shared" si="1"/>
        <v>1174</v>
      </c>
      <c r="W8" s="88">
        <f t="shared" si="1"/>
        <v>5094</v>
      </c>
      <c r="X8" s="88">
        <f t="shared" si="1"/>
        <v>0</v>
      </c>
      <c r="Y8" s="88">
        <f t="shared" si="1"/>
        <v>0</v>
      </c>
    </row>
    <row r="9" spans="1:25" ht="24">
      <c r="A9" s="44">
        <v>1</v>
      </c>
      <c r="B9" s="49" t="s">
        <v>105</v>
      </c>
      <c r="C9" s="49" t="s">
        <v>106</v>
      </c>
      <c r="D9" s="49" t="s">
        <v>105</v>
      </c>
      <c r="E9" s="50" t="s">
        <v>107</v>
      </c>
      <c r="F9" s="51" t="s">
        <v>108</v>
      </c>
      <c r="G9" s="52" t="s">
        <v>109</v>
      </c>
      <c r="H9" s="53">
        <v>42917</v>
      </c>
      <c r="I9" s="53">
        <v>43344</v>
      </c>
      <c r="J9" s="59" t="s">
        <v>110</v>
      </c>
      <c r="K9" s="57">
        <v>234.55</v>
      </c>
      <c r="L9" s="79">
        <f aca="true" t="shared" si="2" ref="L9:L21">SUM(M9:R9)</f>
        <v>794.55</v>
      </c>
      <c r="M9" s="80">
        <v>794.55</v>
      </c>
      <c r="N9" s="57"/>
      <c r="O9" s="81"/>
      <c r="P9" s="81"/>
      <c r="Q9" s="81"/>
      <c r="R9" s="89"/>
      <c r="S9" s="89"/>
      <c r="T9" s="90">
        <v>50</v>
      </c>
      <c r="U9" s="90">
        <v>234</v>
      </c>
      <c r="V9" s="90">
        <v>50</v>
      </c>
      <c r="W9" s="90">
        <v>234</v>
      </c>
      <c r="X9" s="89"/>
      <c r="Y9" s="56"/>
    </row>
    <row r="10" spans="1:25" ht="54.75" customHeight="1">
      <c r="A10" s="44">
        <v>2</v>
      </c>
      <c r="B10" s="49" t="s">
        <v>105</v>
      </c>
      <c r="C10" s="49" t="s">
        <v>111</v>
      </c>
      <c r="D10" s="49" t="s">
        <v>105</v>
      </c>
      <c r="E10" s="50" t="s">
        <v>112</v>
      </c>
      <c r="F10" s="51" t="s">
        <v>108</v>
      </c>
      <c r="G10" s="52" t="s">
        <v>109</v>
      </c>
      <c r="H10" s="53">
        <v>42917</v>
      </c>
      <c r="I10" s="53">
        <v>43282</v>
      </c>
      <c r="J10" s="59" t="s">
        <v>110</v>
      </c>
      <c r="K10" s="57">
        <v>149.97</v>
      </c>
      <c r="L10" s="79">
        <f t="shared" si="2"/>
        <v>499.97</v>
      </c>
      <c r="M10" s="80">
        <v>499.97</v>
      </c>
      <c r="N10" s="57"/>
      <c r="O10" s="81"/>
      <c r="P10" s="81"/>
      <c r="Q10" s="81"/>
      <c r="R10" s="89"/>
      <c r="S10" s="89"/>
      <c r="T10" s="90">
        <v>44</v>
      </c>
      <c r="U10" s="90">
        <v>191</v>
      </c>
      <c r="V10" s="90">
        <v>44</v>
      </c>
      <c r="W10" s="90">
        <v>191</v>
      </c>
      <c r="X10" s="89"/>
      <c r="Y10" s="56"/>
    </row>
    <row r="11" spans="1:25" ht="54.75" customHeight="1">
      <c r="A11" s="44">
        <v>3</v>
      </c>
      <c r="B11" s="49" t="s">
        <v>113</v>
      </c>
      <c r="C11" s="49" t="s">
        <v>114</v>
      </c>
      <c r="D11" s="49" t="s">
        <v>115</v>
      </c>
      <c r="E11" s="50" t="s">
        <v>116</v>
      </c>
      <c r="F11" s="51" t="s">
        <v>108</v>
      </c>
      <c r="G11" s="52" t="s">
        <v>109</v>
      </c>
      <c r="H11" s="53">
        <v>42917</v>
      </c>
      <c r="I11" s="53">
        <v>43282</v>
      </c>
      <c r="J11" s="59" t="s">
        <v>110</v>
      </c>
      <c r="K11" s="57">
        <v>120</v>
      </c>
      <c r="L11" s="79">
        <f t="shared" si="2"/>
        <v>119.99</v>
      </c>
      <c r="M11" s="80">
        <v>119.99</v>
      </c>
      <c r="N11" s="57"/>
      <c r="O11" s="57"/>
      <c r="P11" s="79"/>
      <c r="Q11" s="81"/>
      <c r="R11" s="89"/>
      <c r="S11" s="89"/>
      <c r="T11" s="90">
        <v>10</v>
      </c>
      <c r="U11" s="90">
        <v>47</v>
      </c>
      <c r="V11" s="90">
        <v>10</v>
      </c>
      <c r="W11" s="90">
        <v>47</v>
      </c>
      <c r="X11" s="89"/>
      <c r="Y11" s="56"/>
    </row>
    <row r="12" spans="1:25" ht="24">
      <c r="A12" s="44">
        <v>4</v>
      </c>
      <c r="B12" s="49" t="s">
        <v>105</v>
      </c>
      <c r="C12" s="49" t="s">
        <v>117</v>
      </c>
      <c r="D12" s="49" t="s">
        <v>105</v>
      </c>
      <c r="E12" s="50" t="s">
        <v>118</v>
      </c>
      <c r="F12" s="51" t="s">
        <v>108</v>
      </c>
      <c r="G12" s="52" t="s">
        <v>109</v>
      </c>
      <c r="H12" s="53">
        <v>42917</v>
      </c>
      <c r="I12" s="53">
        <v>43282</v>
      </c>
      <c r="J12" s="59" t="s">
        <v>110</v>
      </c>
      <c r="K12" s="57">
        <v>940</v>
      </c>
      <c r="L12" s="79">
        <f t="shared" si="2"/>
        <v>939.73</v>
      </c>
      <c r="M12" s="80">
        <v>939.73</v>
      </c>
      <c r="N12" s="57"/>
      <c r="O12" s="81"/>
      <c r="P12" s="81"/>
      <c r="Q12" s="81"/>
      <c r="R12" s="89"/>
      <c r="S12" s="89"/>
      <c r="T12" s="90">
        <v>84</v>
      </c>
      <c r="U12" s="90">
        <v>398</v>
      </c>
      <c r="V12" s="90">
        <v>84</v>
      </c>
      <c r="W12" s="90">
        <v>398</v>
      </c>
      <c r="X12" s="89"/>
      <c r="Y12" s="56"/>
    </row>
    <row r="13" spans="1:25" ht="24">
      <c r="A13" s="44">
        <v>5</v>
      </c>
      <c r="B13" s="49" t="s">
        <v>105</v>
      </c>
      <c r="C13" s="49" t="s">
        <v>119</v>
      </c>
      <c r="D13" s="49" t="s">
        <v>105</v>
      </c>
      <c r="E13" s="50" t="s">
        <v>120</v>
      </c>
      <c r="F13" s="51" t="s">
        <v>108</v>
      </c>
      <c r="G13" s="52" t="s">
        <v>109</v>
      </c>
      <c r="H13" s="53">
        <v>43009</v>
      </c>
      <c r="I13" s="53">
        <v>43374</v>
      </c>
      <c r="J13" s="59" t="s">
        <v>110</v>
      </c>
      <c r="K13" s="57">
        <v>380</v>
      </c>
      <c r="L13" s="79">
        <f t="shared" si="2"/>
        <v>379.9</v>
      </c>
      <c r="M13" s="80">
        <v>379.9</v>
      </c>
      <c r="N13" s="57"/>
      <c r="O13" s="81"/>
      <c r="P13" s="81"/>
      <c r="Q13" s="81"/>
      <c r="R13" s="89"/>
      <c r="S13" s="89"/>
      <c r="T13" s="90">
        <v>33</v>
      </c>
      <c r="U13" s="90">
        <v>137</v>
      </c>
      <c r="V13" s="90">
        <v>33</v>
      </c>
      <c r="W13" s="90">
        <v>137</v>
      </c>
      <c r="X13" s="89"/>
      <c r="Y13" s="56"/>
    </row>
    <row r="14" spans="1:25" ht="24">
      <c r="A14" s="44">
        <v>6</v>
      </c>
      <c r="B14" s="49" t="s">
        <v>121</v>
      </c>
      <c r="C14" s="49" t="s">
        <v>122</v>
      </c>
      <c r="D14" s="49" t="s">
        <v>123</v>
      </c>
      <c r="E14" s="50" t="s">
        <v>124</v>
      </c>
      <c r="F14" s="51" t="s">
        <v>108</v>
      </c>
      <c r="G14" s="52" t="s">
        <v>109</v>
      </c>
      <c r="H14" s="53">
        <v>42917</v>
      </c>
      <c r="I14" s="53">
        <v>43282</v>
      </c>
      <c r="J14" s="59" t="s">
        <v>110</v>
      </c>
      <c r="K14" s="57">
        <v>70</v>
      </c>
      <c r="L14" s="79">
        <f t="shared" si="2"/>
        <v>699.99</v>
      </c>
      <c r="M14" s="80">
        <v>699.99</v>
      </c>
      <c r="N14" s="57"/>
      <c r="O14" s="81"/>
      <c r="P14" s="81"/>
      <c r="Q14" s="81"/>
      <c r="R14" s="89"/>
      <c r="S14" s="89"/>
      <c r="T14" s="90">
        <v>62</v>
      </c>
      <c r="U14" s="90">
        <v>241</v>
      </c>
      <c r="V14" s="90">
        <v>62</v>
      </c>
      <c r="W14" s="90">
        <v>241</v>
      </c>
      <c r="X14" s="89"/>
      <c r="Y14" s="56"/>
    </row>
    <row r="15" spans="1:25" ht="32.25" customHeight="1">
      <c r="A15" s="44">
        <v>7</v>
      </c>
      <c r="B15" s="49" t="s">
        <v>105</v>
      </c>
      <c r="C15" s="49" t="s">
        <v>125</v>
      </c>
      <c r="D15" s="49" t="s">
        <v>105</v>
      </c>
      <c r="E15" s="50" t="s">
        <v>126</v>
      </c>
      <c r="F15" s="51" t="s">
        <v>108</v>
      </c>
      <c r="G15" s="52" t="s">
        <v>109</v>
      </c>
      <c r="H15" s="53">
        <v>43009</v>
      </c>
      <c r="I15" s="53">
        <v>43374</v>
      </c>
      <c r="J15" s="59" t="s">
        <v>110</v>
      </c>
      <c r="K15" s="57">
        <v>37.96</v>
      </c>
      <c r="L15" s="79">
        <f t="shared" si="2"/>
        <v>379.62</v>
      </c>
      <c r="M15" s="80">
        <v>379.62</v>
      </c>
      <c r="N15" s="57"/>
      <c r="O15" s="44"/>
      <c r="P15" s="44"/>
      <c r="Q15" s="44"/>
      <c r="R15" s="44"/>
      <c r="S15" s="44"/>
      <c r="T15" s="90">
        <v>33</v>
      </c>
      <c r="U15" s="90">
        <v>137</v>
      </c>
      <c r="V15" s="90">
        <v>33</v>
      </c>
      <c r="W15" s="90">
        <v>137</v>
      </c>
      <c r="X15" s="88"/>
      <c r="Y15" s="105"/>
    </row>
    <row r="16" spans="1:25" ht="24">
      <c r="A16" s="44">
        <v>8</v>
      </c>
      <c r="B16" s="49" t="s">
        <v>105</v>
      </c>
      <c r="C16" s="49" t="s">
        <v>127</v>
      </c>
      <c r="D16" s="49" t="s">
        <v>105</v>
      </c>
      <c r="E16" s="50" t="s">
        <v>128</v>
      </c>
      <c r="F16" s="51" t="s">
        <v>108</v>
      </c>
      <c r="G16" s="52" t="s">
        <v>109</v>
      </c>
      <c r="H16" s="53">
        <v>43009</v>
      </c>
      <c r="I16" s="53">
        <v>43374</v>
      </c>
      <c r="J16" s="59" t="s">
        <v>110</v>
      </c>
      <c r="K16" s="57">
        <v>53.5</v>
      </c>
      <c r="L16" s="79">
        <f t="shared" si="2"/>
        <v>179.5</v>
      </c>
      <c r="M16" s="80">
        <v>179.5</v>
      </c>
      <c r="N16" s="57"/>
      <c r="O16" s="82"/>
      <c r="P16" s="82"/>
      <c r="Q16" s="91"/>
      <c r="R16" s="55"/>
      <c r="S16" s="92"/>
      <c r="T16" s="90">
        <v>15</v>
      </c>
      <c r="U16" s="90">
        <v>68</v>
      </c>
      <c r="V16" s="90">
        <v>15</v>
      </c>
      <c r="W16" s="90">
        <v>68</v>
      </c>
      <c r="X16" s="55"/>
      <c r="Y16" s="105"/>
    </row>
    <row r="17" spans="1:25" ht="24">
      <c r="A17" s="44">
        <v>9</v>
      </c>
      <c r="B17" s="49" t="s">
        <v>105</v>
      </c>
      <c r="C17" s="49" t="s">
        <v>129</v>
      </c>
      <c r="D17" s="49" t="s">
        <v>130</v>
      </c>
      <c r="E17" s="50" t="s">
        <v>131</v>
      </c>
      <c r="F17" s="51" t="s">
        <v>108</v>
      </c>
      <c r="G17" s="52" t="s">
        <v>109</v>
      </c>
      <c r="H17" s="53">
        <v>42979</v>
      </c>
      <c r="I17" s="53">
        <v>43344</v>
      </c>
      <c r="J17" s="59" t="s">
        <v>110</v>
      </c>
      <c r="K17" s="57">
        <v>976.48</v>
      </c>
      <c r="L17" s="79">
        <f t="shared" si="2"/>
        <v>1975.31</v>
      </c>
      <c r="M17" s="80">
        <v>1975.31</v>
      </c>
      <c r="N17" s="82"/>
      <c r="O17" s="82"/>
      <c r="P17" s="82"/>
      <c r="Q17" s="91"/>
      <c r="R17" s="55"/>
      <c r="S17" s="92"/>
      <c r="T17" s="90">
        <v>221</v>
      </c>
      <c r="U17" s="90">
        <v>918</v>
      </c>
      <c r="V17" s="90">
        <v>221</v>
      </c>
      <c r="W17" s="90">
        <v>918</v>
      </c>
      <c r="X17" s="55"/>
      <c r="Y17" s="105"/>
    </row>
    <row r="18" spans="1:25" ht="24">
      <c r="A18" s="44">
        <v>10</v>
      </c>
      <c r="B18" s="49" t="s">
        <v>105</v>
      </c>
      <c r="C18" s="49" t="s">
        <v>132</v>
      </c>
      <c r="D18" s="49" t="s">
        <v>130</v>
      </c>
      <c r="E18" s="50" t="s">
        <v>133</v>
      </c>
      <c r="F18" s="51" t="s">
        <v>108</v>
      </c>
      <c r="G18" s="52" t="s">
        <v>109</v>
      </c>
      <c r="H18" s="53">
        <v>43070</v>
      </c>
      <c r="I18" s="53">
        <v>43435</v>
      </c>
      <c r="J18" s="59" t="s">
        <v>110</v>
      </c>
      <c r="K18" s="57">
        <v>2442</v>
      </c>
      <c r="L18" s="79">
        <f t="shared" si="2"/>
        <v>4999.94</v>
      </c>
      <c r="M18" s="80">
        <v>4999.94</v>
      </c>
      <c r="N18" s="80"/>
      <c r="O18" s="82"/>
      <c r="P18" s="82"/>
      <c r="Q18" s="91"/>
      <c r="R18" s="55"/>
      <c r="S18" s="92"/>
      <c r="T18" s="90">
        <v>221</v>
      </c>
      <c r="U18" s="90">
        <v>918</v>
      </c>
      <c r="V18" s="90">
        <v>221</v>
      </c>
      <c r="W18" s="90">
        <v>918</v>
      </c>
      <c r="X18" s="55"/>
      <c r="Y18" s="105"/>
    </row>
    <row r="19" spans="1:25" ht="41.25" customHeight="1">
      <c r="A19" s="44">
        <v>11</v>
      </c>
      <c r="B19" s="49" t="s">
        <v>105</v>
      </c>
      <c r="C19" s="49" t="s">
        <v>134</v>
      </c>
      <c r="D19" s="49" t="s">
        <v>105</v>
      </c>
      <c r="E19" s="50" t="s">
        <v>135</v>
      </c>
      <c r="F19" s="51" t="s">
        <v>108</v>
      </c>
      <c r="G19" s="52" t="s">
        <v>109</v>
      </c>
      <c r="H19" s="53">
        <v>43009</v>
      </c>
      <c r="I19" s="53">
        <v>43374</v>
      </c>
      <c r="J19" s="59" t="s">
        <v>110</v>
      </c>
      <c r="K19" s="57">
        <v>3858.86</v>
      </c>
      <c r="L19" s="79">
        <f t="shared" si="2"/>
        <v>10504.76</v>
      </c>
      <c r="M19" s="80">
        <v>10504.76</v>
      </c>
      <c r="N19" s="80"/>
      <c r="O19" s="44"/>
      <c r="P19" s="44"/>
      <c r="Q19" s="44"/>
      <c r="R19" s="44"/>
      <c r="S19" s="44"/>
      <c r="T19" s="90">
        <v>194</v>
      </c>
      <c r="U19" s="90">
        <v>873</v>
      </c>
      <c r="V19" s="90">
        <v>194</v>
      </c>
      <c r="W19" s="90">
        <v>873</v>
      </c>
      <c r="X19" s="88"/>
      <c r="Y19" s="105"/>
    </row>
    <row r="20" spans="1:25" ht="24">
      <c r="A20" s="44">
        <v>12</v>
      </c>
      <c r="B20" s="49" t="s">
        <v>136</v>
      </c>
      <c r="C20" s="49" t="s">
        <v>137</v>
      </c>
      <c r="D20" s="49" t="s">
        <v>138</v>
      </c>
      <c r="E20" s="49" t="s">
        <v>139</v>
      </c>
      <c r="F20" s="51" t="s">
        <v>108</v>
      </c>
      <c r="G20" s="52" t="s">
        <v>109</v>
      </c>
      <c r="H20" s="53">
        <v>43132</v>
      </c>
      <c r="I20" s="53">
        <v>43497</v>
      </c>
      <c r="J20" s="59" t="s">
        <v>110</v>
      </c>
      <c r="K20" s="57">
        <v>585.8</v>
      </c>
      <c r="L20" s="79">
        <f t="shared" si="2"/>
        <v>1459.6695</v>
      </c>
      <c r="M20" s="80">
        <v>1459.6695</v>
      </c>
      <c r="N20" s="83"/>
      <c r="O20" s="82"/>
      <c r="P20" s="82"/>
      <c r="Q20" s="91"/>
      <c r="R20" s="55"/>
      <c r="S20" s="92"/>
      <c r="T20" s="90">
        <v>168</v>
      </c>
      <c r="U20" s="90">
        <v>756</v>
      </c>
      <c r="V20" s="90">
        <v>168</v>
      </c>
      <c r="W20" s="90">
        <v>756</v>
      </c>
      <c r="X20" s="55"/>
      <c r="Y20" s="105"/>
    </row>
    <row r="21" spans="1:25" ht="24">
      <c r="A21" s="44">
        <v>13</v>
      </c>
      <c r="B21" s="49" t="s">
        <v>105</v>
      </c>
      <c r="C21" s="49" t="s">
        <v>140</v>
      </c>
      <c r="D21" s="49" t="s">
        <v>130</v>
      </c>
      <c r="E21" s="49" t="s">
        <v>141</v>
      </c>
      <c r="F21" s="51" t="s">
        <v>108</v>
      </c>
      <c r="G21" s="52" t="s">
        <v>109</v>
      </c>
      <c r="H21" s="53">
        <v>42826</v>
      </c>
      <c r="I21" s="53">
        <v>43191</v>
      </c>
      <c r="J21" s="59" t="s">
        <v>110</v>
      </c>
      <c r="K21" s="57">
        <v>327.79</v>
      </c>
      <c r="L21" s="79">
        <f t="shared" si="2"/>
        <v>1249.97</v>
      </c>
      <c r="M21" s="80">
        <v>1249.97</v>
      </c>
      <c r="N21" s="82"/>
      <c r="O21" s="82"/>
      <c r="P21" s="82"/>
      <c r="Q21" s="91"/>
      <c r="R21" s="55"/>
      <c r="S21" s="92"/>
      <c r="T21" s="90">
        <v>39</v>
      </c>
      <c r="U21" s="90">
        <v>176</v>
      </c>
      <c r="V21" s="90">
        <v>39</v>
      </c>
      <c r="W21" s="90">
        <v>176</v>
      </c>
      <c r="X21" s="55"/>
      <c r="Y21" s="105"/>
    </row>
    <row r="22" spans="1:25" ht="26.25" customHeight="1">
      <c r="A22" s="44"/>
      <c r="B22" s="54" t="s">
        <v>142</v>
      </c>
      <c r="C22" s="54"/>
      <c r="D22" s="54"/>
      <c r="E22" s="55"/>
      <c r="F22" s="55"/>
      <c r="G22" s="56"/>
      <c r="H22" s="53"/>
      <c r="I22" s="53"/>
      <c r="J22" s="44"/>
      <c r="K22" s="44">
        <f>K23+K24</f>
        <v>2635.6</v>
      </c>
      <c r="L22" s="44">
        <f aca="true" t="shared" si="3" ref="L22:X22">L23+L24</f>
        <v>2635.6</v>
      </c>
      <c r="M22" s="44">
        <f t="shared" si="3"/>
        <v>2293</v>
      </c>
      <c r="N22" s="44">
        <f t="shared" si="3"/>
        <v>0</v>
      </c>
      <c r="O22" s="44">
        <f t="shared" si="3"/>
        <v>342.6</v>
      </c>
      <c r="P22" s="44">
        <f t="shared" si="3"/>
        <v>0</v>
      </c>
      <c r="Q22" s="44">
        <f t="shared" si="3"/>
        <v>0</v>
      </c>
      <c r="R22" s="44">
        <f t="shared" si="3"/>
        <v>0</v>
      </c>
      <c r="S22" s="44">
        <f t="shared" si="3"/>
        <v>0</v>
      </c>
      <c r="T22" s="44">
        <f t="shared" si="3"/>
        <v>1805</v>
      </c>
      <c r="U22" s="44">
        <f t="shared" si="3"/>
        <v>7405</v>
      </c>
      <c r="V22" s="88">
        <f t="shared" si="3"/>
        <v>1805</v>
      </c>
      <c r="W22" s="88">
        <f t="shared" si="3"/>
        <v>7405</v>
      </c>
      <c r="X22" s="88">
        <f t="shared" si="3"/>
        <v>1716</v>
      </c>
      <c r="Y22" s="88"/>
    </row>
    <row r="23" spans="1:25" ht="31.5" customHeight="1">
      <c r="A23" s="44">
        <v>13</v>
      </c>
      <c r="B23" s="49" t="s">
        <v>105</v>
      </c>
      <c r="C23" s="49" t="s">
        <v>143</v>
      </c>
      <c r="D23" s="49" t="s">
        <v>144</v>
      </c>
      <c r="E23" s="49" t="s">
        <v>145</v>
      </c>
      <c r="F23" s="49" t="s">
        <v>146</v>
      </c>
      <c r="G23" s="49" t="s">
        <v>147</v>
      </c>
      <c r="H23" s="53" t="s">
        <v>148</v>
      </c>
      <c r="I23" s="53" t="s">
        <v>148</v>
      </c>
      <c r="J23" s="49" t="s">
        <v>149</v>
      </c>
      <c r="K23" s="49">
        <v>2293</v>
      </c>
      <c r="L23" s="79">
        <f>SUM(M23:R23)</f>
        <v>2293</v>
      </c>
      <c r="M23" s="49">
        <v>2293</v>
      </c>
      <c r="N23" s="49"/>
      <c r="O23" s="49"/>
      <c r="P23" s="49"/>
      <c r="Q23" s="49"/>
      <c r="R23" s="93"/>
      <c r="S23" s="93"/>
      <c r="T23" s="49">
        <v>1719</v>
      </c>
      <c r="U23" s="49">
        <v>7054</v>
      </c>
      <c r="V23" s="49">
        <v>1719</v>
      </c>
      <c r="W23" s="49">
        <v>7054</v>
      </c>
      <c r="X23" s="49">
        <v>1649</v>
      </c>
      <c r="Y23" s="105"/>
    </row>
    <row r="24" spans="1:25" ht="48">
      <c r="A24" s="57">
        <v>14</v>
      </c>
      <c r="B24" s="49" t="s">
        <v>150</v>
      </c>
      <c r="C24" s="58" t="s">
        <v>151</v>
      </c>
      <c r="D24" s="58" t="s">
        <v>152</v>
      </c>
      <c r="E24" s="58" t="s">
        <v>153</v>
      </c>
      <c r="F24" s="59" t="s">
        <v>154</v>
      </c>
      <c r="G24" s="59" t="s">
        <v>155</v>
      </c>
      <c r="H24" s="53">
        <v>43252</v>
      </c>
      <c r="I24" s="53">
        <v>43617</v>
      </c>
      <c r="J24" s="59" t="s">
        <v>156</v>
      </c>
      <c r="K24" s="57">
        <v>342.6</v>
      </c>
      <c r="L24" s="57">
        <v>342.6</v>
      </c>
      <c r="M24" s="57"/>
      <c r="N24" s="49"/>
      <c r="O24" s="58">
        <v>342.6</v>
      </c>
      <c r="P24" s="49"/>
      <c r="Q24" s="49"/>
      <c r="R24" s="93"/>
      <c r="S24" s="93"/>
      <c r="T24" s="94">
        <v>86</v>
      </c>
      <c r="U24" s="94">
        <v>351</v>
      </c>
      <c r="V24" s="94">
        <v>86</v>
      </c>
      <c r="W24" s="94">
        <v>351</v>
      </c>
      <c r="X24" s="95">
        <v>67</v>
      </c>
      <c r="Y24" s="58" t="s">
        <v>157</v>
      </c>
    </row>
    <row r="25" spans="1:25" ht="13.5" customHeight="1">
      <c r="A25" s="44"/>
      <c r="B25" s="44" t="s">
        <v>158</v>
      </c>
      <c r="C25" s="44"/>
      <c r="D25" s="44"/>
      <c r="E25" s="55"/>
      <c r="F25" s="55"/>
      <c r="G25" s="56"/>
      <c r="H25" s="60"/>
      <c r="I25" s="60"/>
      <c r="J25" s="63"/>
      <c r="K25" s="76">
        <f>K27+K28+K29+K30+K31+K32+K33+K34</f>
        <v>3358.6000000000004</v>
      </c>
      <c r="L25" s="76">
        <f aca="true" t="shared" si="4" ref="L25:Y25">L27+L28+L29+L30+L31+L32+L33+L34</f>
        <v>3358.6000000000004</v>
      </c>
      <c r="M25" s="76">
        <f t="shared" si="4"/>
        <v>3358.6000000000004</v>
      </c>
      <c r="N25" s="63">
        <f t="shared" si="4"/>
        <v>0</v>
      </c>
      <c r="O25" s="63">
        <f t="shared" si="4"/>
        <v>0</v>
      </c>
      <c r="P25" s="63">
        <f t="shared" si="4"/>
        <v>0</v>
      </c>
      <c r="Q25" s="63">
        <f t="shared" si="4"/>
        <v>0</v>
      </c>
      <c r="R25" s="63">
        <f t="shared" si="4"/>
        <v>0</v>
      </c>
      <c r="S25" s="63">
        <f t="shared" si="4"/>
        <v>0</v>
      </c>
      <c r="T25" s="63"/>
      <c r="U25" s="63">
        <f t="shared" si="4"/>
        <v>9596</v>
      </c>
      <c r="V25" s="63">
        <f t="shared" si="4"/>
        <v>1719</v>
      </c>
      <c r="W25" s="63">
        <f t="shared" si="4"/>
        <v>9596</v>
      </c>
      <c r="X25" s="63">
        <f t="shared" si="4"/>
        <v>678</v>
      </c>
      <c r="Y25" s="63">
        <f t="shared" si="4"/>
        <v>0</v>
      </c>
    </row>
    <row r="26" spans="1:25" s="33" customFormat="1" ht="42.75" customHeight="1">
      <c r="A26" s="44">
        <v>1</v>
      </c>
      <c r="B26" s="61" t="s">
        <v>105</v>
      </c>
      <c r="C26" s="61" t="s">
        <v>159</v>
      </c>
      <c r="D26" s="61" t="s">
        <v>160</v>
      </c>
      <c r="E26" s="61" t="s">
        <v>161</v>
      </c>
      <c r="F26" s="57" t="s">
        <v>162</v>
      </c>
      <c r="G26" s="57" t="s">
        <v>163</v>
      </c>
      <c r="H26" s="62">
        <v>43101</v>
      </c>
      <c r="I26" s="62">
        <v>43374</v>
      </c>
      <c r="J26" s="61" t="s">
        <v>164</v>
      </c>
      <c r="K26" s="57">
        <v>3358.6</v>
      </c>
      <c r="L26" s="44">
        <f>SUM(M26:R26)</f>
        <v>3358.6</v>
      </c>
      <c r="M26" s="80">
        <v>3358.6</v>
      </c>
      <c r="N26" s="84"/>
      <c r="O26" s="84"/>
      <c r="P26" s="84"/>
      <c r="Q26" s="96"/>
      <c r="R26" s="97"/>
      <c r="S26" s="98"/>
      <c r="T26" s="90">
        <f>T27+T28+T29+T30+T31+T32+T33+T34</f>
        <v>1719</v>
      </c>
      <c r="U26" s="90">
        <f>U27+U28+U29+U30+U31+U32+U33+U34</f>
        <v>9596</v>
      </c>
      <c r="V26" s="90">
        <v>1719</v>
      </c>
      <c r="W26" s="90">
        <f>W27+W28+W29+W30+W31+W32+W33+W34</f>
        <v>9596</v>
      </c>
      <c r="X26" s="90">
        <f>X27+X28+X29+X30+X31+X32+X33+X34</f>
        <v>678</v>
      </c>
      <c r="Y26" s="106"/>
    </row>
    <row r="27" spans="1:25" ht="48">
      <c r="A27" s="63"/>
      <c r="B27" s="64" t="s">
        <v>105</v>
      </c>
      <c r="C27" s="65" t="s">
        <v>165</v>
      </c>
      <c r="D27" s="49" t="s">
        <v>166</v>
      </c>
      <c r="E27" s="66" t="s">
        <v>167</v>
      </c>
      <c r="F27" s="67" t="s">
        <v>162</v>
      </c>
      <c r="G27" s="67" t="s">
        <v>163</v>
      </c>
      <c r="H27" s="62">
        <v>43101</v>
      </c>
      <c r="I27" s="62">
        <v>43374</v>
      </c>
      <c r="J27" s="61" t="s">
        <v>164</v>
      </c>
      <c r="K27" s="67">
        <v>382.2</v>
      </c>
      <c r="L27" s="67">
        <v>382.2</v>
      </c>
      <c r="M27" s="67">
        <v>382.2</v>
      </c>
      <c r="N27" s="67"/>
      <c r="O27" s="67"/>
      <c r="P27" s="67"/>
      <c r="Q27" s="67"/>
      <c r="R27" s="67"/>
      <c r="S27" s="67"/>
      <c r="T27" s="99">
        <v>209</v>
      </c>
      <c r="U27" s="100">
        <v>1092</v>
      </c>
      <c r="V27" s="99">
        <v>209</v>
      </c>
      <c r="W27" s="100">
        <v>1092</v>
      </c>
      <c r="X27" s="101">
        <v>90</v>
      </c>
      <c r="Y27" s="101"/>
    </row>
    <row r="28" spans="1:25" ht="62.25" customHeight="1">
      <c r="A28" s="63"/>
      <c r="B28" s="64" t="s">
        <v>105</v>
      </c>
      <c r="C28" s="65" t="s">
        <v>168</v>
      </c>
      <c r="D28" s="49" t="s">
        <v>169</v>
      </c>
      <c r="E28" s="65" t="s">
        <v>170</v>
      </c>
      <c r="F28" s="67" t="s">
        <v>162</v>
      </c>
      <c r="G28" s="67" t="s">
        <v>163</v>
      </c>
      <c r="H28" s="62">
        <v>43101</v>
      </c>
      <c r="I28" s="62">
        <v>43374</v>
      </c>
      <c r="J28" s="61" t="s">
        <v>164</v>
      </c>
      <c r="K28" s="67">
        <v>638.75</v>
      </c>
      <c r="L28" s="67">
        <v>638.75</v>
      </c>
      <c r="M28" s="67">
        <v>638.75</v>
      </c>
      <c r="N28" s="67"/>
      <c r="O28" s="67"/>
      <c r="P28" s="67"/>
      <c r="Q28" s="67"/>
      <c r="R28" s="67"/>
      <c r="S28" s="67"/>
      <c r="T28" s="99">
        <v>317</v>
      </c>
      <c r="U28" s="100">
        <v>1825</v>
      </c>
      <c r="V28" s="99">
        <v>317</v>
      </c>
      <c r="W28" s="100">
        <v>1825</v>
      </c>
      <c r="X28" s="101">
        <v>125</v>
      </c>
      <c r="Y28" s="101"/>
    </row>
    <row r="29" spans="1:25" ht="59.25" customHeight="1">
      <c r="A29" s="63"/>
      <c r="B29" s="64" t="s">
        <v>105</v>
      </c>
      <c r="C29" s="65" t="s">
        <v>171</v>
      </c>
      <c r="D29" s="49" t="s">
        <v>172</v>
      </c>
      <c r="E29" s="65" t="s">
        <v>173</v>
      </c>
      <c r="F29" s="67" t="s">
        <v>162</v>
      </c>
      <c r="G29" s="67" t="s">
        <v>163</v>
      </c>
      <c r="H29" s="62">
        <v>43101</v>
      </c>
      <c r="I29" s="62">
        <v>43374</v>
      </c>
      <c r="J29" s="61" t="s">
        <v>164</v>
      </c>
      <c r="K29" s="67">
        <v>626.85</v>
      </c>
      <c r="L29" s="67">
        <v>626.85</v>
      </c>
      <c r="M29" s="67">
        <v>626.85</v>
      </c>
      <c r="N29" s="67"/>
      <c r="O29" s="67"/>
      <c r="P29" s="67"/>
      <c r="Q29" s="67"/>
      <c r="R29" s="67"/>
      <c r="S29" s="67"/>
      <c r="T29" s="99">
        <v>351</v>
      </c>
      <c r="U29" s="100">
        <v>1791</v>
      </c>
      <c r="V29" s="99">
        <v>351</v>
      </c>
      <c r="W29" s="100">
        <v>1791</v>
      </c>
      <c r="X29" s="101">
        <v>106</v>
      </c>
      <c r="Y29" s="101"/>
    </row>
    <row r="30" spans="1:25" ht="59.25" customHeight="1">
      <c r="A30" s="63"/>
      <c r="B30" s="64" t="s">
        <v>105</v>
      </c>
      <c r="C30" s="65" t="s">
        <v>174</v>
      </c>
      <c r="D30" s="49" t="s">
        <v>175</v>
      </c>
      <c r="E30" s="65" t="s">
        <v>176</v>
      </c>
      <c r="F30" s="67" t="s">
        <v>162</v>
      </c>
      <c r="G30" s="67" t="s">
        <v>163</v>
      </c>
      <c r="H30" s="62">
        <v>43101</v>
      </c>
      <c r="I30" s="62">
        <v>43374</v>
      </c>
      <c r="J30" s="61" t="s">
        <v>164</v>
      </c>
      <c r="K30" s="67">
        <v>275.1</v>
      </c>
      <c r="L30" s="67">
        <v>275.1</v>
      </c>
      <c r="M30" s="67">
        <v>275.1</v>
      </c>
      <c r="N30" s="67"/>
      <c r="O30" s="67"/>
      <c r="P30" s="67"/>
      <c r="Q30" s="67"/>
      <c r="R30" s="67"/>
      <c r="S30" s="67"/>
      <c r="T30" s="99">
        <v>130</v>
      </c>
      <c r="U30" s="100">
        <v>786</v>
      </c>
      <c r="V30" s="99">
        <v>130</v>
      </c>
      <c r="W30" s="100">
        <v>786</v>
      </c>
      <c r="X30" s="101">
        <v>65</v>
      </c>
      <c r="Y30" s="101"/>
    </row>
    <row r="31" spans="1:25" ht="60" customHeight="1">
      <c r="A31" s="63"/>
      <c r="B31" s="64" t="s">
        <v>105</v>
      </c>
      <c r="C31" s="65" t="s">
        <v>177</v>
      </c>
      <c r="D31" s="49" t="s">
        <v>178</v>
      </c>
      <c r="E31" s="65" t="s">
        <v>179</v>
      </c>
      <c r="F31" s="67" t="s">
        <v>162</v>
      </c>
      <c r="G31" s="67" t="s">
        <v>163</v>
      </c>
      <c r="H31" s="62">
        <v>43101</v>
      </c>
      <c r="I31" s="62">
        <v>43374</v>
      </c>
      <c r="J31" s="61" t="s">
        <v>164</v>
      </c>
      <c r="K31" s="67">
        <v>350</v>
      </c>
      <c r="L31" s="67">
        <v>350</v>
      </c>
      <c r="M31" s="67">
        <v>350</v>
      </c>
      <c r="N31" s="67"/>
      <c r="O31" s="67"/>
      <c r="P31" s="67"/>
      <c r="Q31" s="67"/>
      <c r="R31" s="67"/>
      <c r="S31" s="67"/>
      <c r="T31" s="99">
        <v>177</v>
      </c>
      <c r="U31" s="100">
        <v>1000</v>
      </c>
      <c r="V31" s="99">
        <v>177</v>
      </c>
      <c r="W31" s="100">
        <v>1000</v>
      </c>
      <c r="X31" s="101">
        <v>60</v>
      </c>
      <c r="Y31" s="101"/>
    </row>
    <row r="32" spans="1:25" ht="54.75" customHeight="1">
      <c r="A32" s="63"/>
      <c r="B32" s="64" t="s">
        <v>105</v>
      </c>
      <c r="C32" s="65" t="s">
        <v>180</v>
      </c>
      <c r="D32" s="49" t="s">
        <v>138</v>
      </c>
      <c r="E32" s="65" t="s">
        <v>181</v>
      </c>
      <c r="F32" s="67" t="s">
        <v>162</v>
      </c>
      <c r="G32" s="67" t="s">
        <v>163</v>
      </c>
      <c r="H32" s="62">
        <v>43101</v>
      </c>
      <c r="I32" s="62">
        <v>43374</v>
      </c>
      <c r="J32" s="61" t="s">
        <v>164</v>
      </c>
      <c r="K32" s="67">
        <v>430.15</v>
      </c>
      <c r="L32" s="67">
        <v>430.15</v>
      </c>
      <c r="M32" s="67">
        <v>430.15</v>
      </c>
      <c r="N32" s="67"/>
      <c r="O32" s="67"/>
      <c r="P32" s="67"/>
      <c r="Q32" s="67"/>
      <c r="R32" s="67"/>
      <c r="S32" s="67"/>
      <c r="T32" s="99">
        <v>215</v>
      </c>
      <c r="U32" s="100">
        <v>1229</v>
      </c>
      <c r="V32" s="99">
        <v>215</v>
      </c>
      <c r="W32" s="100">
        <v>1229</v>
      </c>
      <c r="X32" s="101">
        <v>74</v>
      </c>
      <c r="Y32" s="101"/>
    </row>
    <row r="33" spans="1:25" ht="57" customHeight="1">
      <c r="A33" s="63"/>
      <c r="B33" s="64" t="s">
        <v>105</v>
      </c>
      <c r="C33" s="65" t="s">
        <v>182</v>
      </c>
      <c r="D33" s="49" t="s">
        <v>183</v>
      </c>
      <c r="E33" s="65" t="s">
        <v>184</v>
      </c>
      <c r="F33" s="67" t="s">
        <v>162</v>
      </c>
      <c r="G33" s="67" t="s">
        <v>163</v>
      </c>
      <c r="H33" s="62">
        <v>43101</v>
      </c>
      <c r="I33" s="62">
        <v>43374</v>
      </c>
      <c r="J33" s="61" t="s">
        <v>164</v>
      </c>
      <c r="K33" s="67">
        <v>362.25</v>
      </c>
      <c r="L33" s="67">
        <v>362.25</v>
      </c>
      <c r="M33" s="67">
        <v>362.25</v>
      </c>
      <c r="N33" s="67"/>
      <c r="O33" s="67"/>
      <c r="P33" s="67"/>
      <c r="Q33" s="67"/>
      <c r="R33" s="67"/>
      <c r="S33" s="67"/>
      <c r="T33" s="99">
        <v>164</v>
      </c>
      <c r="U33" s="100">
        <v>1035</v>
      </c>
      <c r="V33" s="99">
        <v>164</v>
      </c>
      <c r="W33" s="100">
        <v>1035</v>
      </c>
      <c r="X33" s="101">
        <v>101</v>
      </c>
      <c r="Y33" s="101"/>
    </row>
    <row r="34" spans="1:25" ht="56.25" customHeight="1">
      <c r="A34" s="68"/>
      <c r="B34" s="64" t="s">
        <v>105</v>
      </c>
      <c r="C34" s="69" t="s">
        <v>185</v>
      </c>
      <c r="D34" s="64" t="s">
        <v>186</v>
      </c>
      <c r="E34" s="69" t="s">
        <v>187</v>
      </c>
      <c r="F34" s="67" t="s">
        <v>162</v>
      </c>
      <c r="G34" s="67" t="s">
        <v>163</v>
      </c>
      <c r="H34" s="62">
        <v>43101</v>
      </c>
      <c r="I34" s="62">
        <v>43374</v>
      </c>
      <c r="J34" s="61" t="s">
        <v>164</v>
      </c>
      <c r="K34" s="85">
        <v>293.3</v>
      </c>
      <c r="L34" s="85">
        <v>293.3</v>
      </c>
      <c r="M34" s="85">
        <v>293.3</v>
      </c>
      <c r="N34" s="85"/>
      <c r="O34" s="67"/>
      <c r="P34" s="67"/>
      <c r="Q34" s="67"/>
      <c r="R34" s="67"/>
      <c r="S34" s="67"/>
      <c r="T34" s="99">
        <v>156</v>
      </c>
      <c r="U34" s="100">
        <v>838</v>
      </c>
      <c r="V34" s="99">
        <v>156</v>
      </c>
      <c r="W34" s="100">
        <v>838</v>
      </c>
      <c r="X34" s="101">
        <v>57</v>
      </c>
      <c r="Y34" s="101"/>
    </row>
    <row r="35" spans="1:25" ht="13.5">
      <c r="A35" s="44" t="s">
        <v>188</v>
      </c>
      <c r="B35" s="44"/>
      <c r="C35" s="44"/>
      <c r="D35" s="55"/>
      <c r="E35" s="55"/>
      <c r="F35" s="56"/>
      <c r="G35" s="63"/>
      <c r="H35" s="60"/>
      <c r="I35" s="60"/>
      <c r="J35" s="63"/>
      <c r="K35" s="76">
        <f>K36+K47+K48+K49</f>
        <v>412.96999999999997</v>
      </c>
      <c r="L35" s="76">
        <f aca="true" t="shared" si="5" ref="L35:Y35">L36+L47+L48+L49</f>
        <v>412.96999999999997</v>
      </c>
      <c r="M35" s="76">
        <f t="shared" si="5"/>
        <v>412.96999999999997</v>
      </c>
      <c r="N35" s="63">
        <f t="shared" si="5"/>
        <v>0</v>
      </c>
      <c r="O35" s="63">
        <f t="shared" si="5"/>
        <v>0</v>
      </c>
      <c r="P35" s="63">
        <f t="shared" si="5"/>
        <v>0</v>
      </c>
      <c r="Q35" s="63">
        <f t="shared" si="5"/>
        <v>0</v>
      </c>
      <c r="R35" s="63">
        <f t="shared" si="5"/>
        <v>0</v>
      </c>
      <c r="S35" s="63">
        <f t="shared" si="5"/>
        <v>0</v>
      </c>
      <c r="T35" s="76">
        <f t="shared" si="5"/>
        <v>4008</v>
      </c>
      <c r="U35" s="76">
        <f t="shared" si="5"/>
        <v>14144</v>
      </c>
      <c r="V35" s="76">
        <f t="shared" si="5"/>
        <v>4008</v>
      </c>
      <c r="W35" s="76">
        <f t="shared" si="5"/>
        <v>14144</v>
      </c>
      <c r="X35" s="76">
        <f t="shared" si="5"/>
        <v>2252</v>
      </c>
      <c r="Y35" s="63">
        <f t="shared" si="5"/>
        <v>0</v>
      </c>
    </row>
    <row r="36" spans="1:25" ht="47.25" customHeight="1">
      <c r="A36" s="44">
        <v>1</v>
      </c>
      <c r="B36" s="61" t="s">
        <v>105</v>
      </c>
      <c r="C36" s="70" t="s">
        <v>189</v>
      </c>
      <c r="D36" s="61" t="s">
        <v>160</v>
      </c>
      <c r="E36" s="61" t="s">
        <v>190</v>
      </c>
      <c r="F36" s="61" t="s">
        <v>191</v>
      </c>
      <c r="G36" s="61" t="s">
        <v>192</v>
      </c>
      <c r="H36" s="62">
        <v>43101</v>
      </c>
      <c r="I36" s="62">
        <v>43374</v>
      </c>
      <c r="J36" s="61" t="s">
        <v>193</v>
      </c>
      <c r="K36" s="61">
        <f>K37+K38+K39+K40+K41+K42+K43+K44+K45+K46</f>
        <v>63.69</v>
      </c>
      <c r="L36" s="61">
        <v>63.69</v>
      </c>
      <c r="M36" s="61">
        <v>63.69</v>
      </c>
      <c r="N36" s="61"/>
      <c r="O36" s="86"/>
      <c r="P36" s="61"/>
      <c r="Q36" s="102"/>
      <c r="R36" s="102"/>
      <c r="S36" s="102"/>
      <c r="T36" s="102">
        <f>T37+T38+T39+T40+T41+T42+T43+T44</f>
        <v>1148</v>
      </c>
      <c r="U36" s="61">
        <f>U37+U38+U39+U40+U41+U42+U43+U44+U45</f>
        <v>2449</v>
      </c>
      <c r="V36" s="61">
        <f>V37+V38+V39+V40+V41+V42+V43+V44+V45</f>
        <v>1148</v>
      </c>
      <c r="W36" s="61">
        <f>W37+W38+W39+W40+W41+W42+W43+W44+W45</f>
        <v>2449</v>
      </c>
      <c r="X36" s="61"/>
      <c r="Y36" s="61"/>
    </row>
    <row r="37" spans="1:25" ht="23.25" customHeight="1">
      <c r="A37" s="44"/>
      <c r="B37" s="61" t="s">
        <v>105</v>
      </c>
      <c r="C37" s="71"/>
      <c r="D37" s="49" t="s">
        <v>166</v>
      </c>
      <c r="E37" s="72" t="s">
        <v>194</v>
      </c>
      <c r="F37" s="49" t="s">
        <v>191</v>
      </c>
      <c r="G37" s="49" t="s">
        <v>192</v>
      </c>
      <c r="H37" s="62">
        <v>43101</v>
      </c>
      <c r="I37" s="62">
        <v>43374</v>
      </c>
      <c r="J37" s="61" t="s">
        <v>193</v>
      </c>
      <c r="K37" s="49">
        <v>6.89</v>
      </c>
      <c r="L37" s="49"/>
      <c r="M37" s="49"/>
      <c r="N37" s="49"/>
      <c r="O37" s="49"/>
      <c r="P37" s="49"/>
      <c r="Q37" s="103"/>
      <c r="R37" s="103"/>
      <c r="S37" s="93"/>
      <c r="T37" s="93">
        <v>144</v>
      </c>
      <c r="U37" s="50">
        <v>265</v>
      </c>
      <c r="V37" s="104">
        <v>144</v>
      </c>
      <c r="W37" s="50">
        <v>265</v>
      </c>
      <c r="X37" s="50"/>
      <c r="Y37" s="49"/>
    </row>
    <row r="38" spans="1:25" ht="23.25" customHeight="1">
      <c r="A38" s="44"/>
      <c r="B38" s="61" t="s">
        <v>105</v>
      </c>
      <c r="C38" s="71"/>
      <c r="D38" s="49" t="s">
        <v>169</v>
      </c>
      <c r="E38" s="72" t="s">
        <v>195</v>
      </c>
      <c r="F38" s="49" t="s">
        <v>191</v>
      </c>
      <c r="G38" s="49" t="s">
        <v>192</v>
      </c>
      <c r="H38" s="62">
        <v>43101</v>
      </c>
      <c r="I38" s="62">
        <v>43374</v>
      </c>
      <c r="J38" s="61" t="s">
        <v>193</v>
      </c>
      <c r="K38" s="49">
        <v>10.712</v>
      </c>
      <c r="L38" s="49"/>
      <c r="M38" s="49" t="s">
        <v>196</v>
      </c>
      <c r="N38" s="49"/>
      <c r="O38" s="49"/>
      <c r="P38" s="49"/>
      <c r="Q38" s="103"/>
      <c r="R38" s="103"/>
      <c r="S38" s="93"/>
      <c r="T38" s="93">
        <v>203</v>
      </c>
      <c r="U38" s="50">
        <v>412</v>
      </c>
      <c r="V38" s="104">
        <v>203</v>
      </c>
      <c r="W38" s="50">
        <v>412</v>
      </c>
      <c r="X38" s="50"/>
      <c r="Y38" s="49"/>
    </row>
    <row r="39" spans="1:25" ht="23.25" customHeight="1">
      <c r="A39" s="44"/>
      <c r="B39" s="61" t="s">
        <v>105</v>
      </c>
      <c r="C39" s="71"/>
      <c r="D39" s="49" t="s">
        <v>172</v>
      </c>
      <c r="E39" s="72" t="s">
        <v>197</v>
      </c>
      <c r="F39" s="49" t="s">
        <v>191</v>
      </c>
      <c r="G39" s="49" t="s">
        <v>192</v>
      </c>
      <c r="H39" s="62">
        <v>43101</v>
      </c>
      <c r="I39" s="62">
        <v>43374</v>
      </c>
      <c r="J39" s="61" t="s">
        <v>193</v>
      </c>
      <c r="K39" s="49">
        <v>14.274</v>
      </c>
      <c r="L39" s="49"/>
      <c r="M39" s="49"/>
      <c r="N39" s="49"/>
      <c r="O39" s="49"/>
      <c r="P39" s="49"/>
      <c r="Q39" s="103"/>
      <c r="R39" s="103"/>
      <c r="S39" s="93"/>
      <c r="T39" s="93">
        <v>235</v>
      </c>
      <c r="U39" s="50">
        <v>549</v>
      </c>
      <c r="V39" s="104">
        <v>235</v>
      </c>
      <c r="W39" s="50">
        <v>549</v>
      </c>
      <c r="X39" s="50"/>
      <c r="Y39" s="49"/>
    </row>
    <row r="40" spans="1:25" ht="23.25" customHeight="1">
      <c r="A40" s="44"/>
      <c r="B40" s="61" t="s">
        <v>105</v>
      </c>
      <c r="C40" s="71"/>
      <c r="D40" s="49" t="s">
        <v>175</v>
      </c>
      <c r="E40" s="72" t="s">
        <v>198</v>
      </c>
      <c r="F40" s="49" t="s">
        <v>191</v>
      </c>
      <c r="G40" s="49" t="s">
        <v>192</v>
      </c>
      <c r="H40" s="62">
        <v>43101</v>
      </c>
      <c r="I40" s="62">
        <v>43374</v>
      </c>
      <c r="J40" s="61" t="s">
        <v>193</v>
      </c>
      <c r="K40" s="49">
        <v>4.628</v>
      </c>
      <c r="L40" s="49"/>
      <c r="M40" s="49"/>
      <c r="N40" s="49"/>
      <c r="O40" s="49"/>
      <c r="P40" s="49"/>
      <c r="Q40" s="103"/>
      <c r="R40" s="103"/>
      <c r="S40" s="93"/>
      <c r="T40" s="93">
        <v>82</v>
      </c>
      <c r="U40" s="50">
        <v>178</v>
      </c>
      <c r="V40" s="104">
        <v>82</v>
      </c>
      <c r="W40" s="50">
        <v>178</v>
      </c>
      <c r="X40" s="50"/>
      <c r="Y40" s="49"/>
    </row>
    <row r="41" spans="1:25" ht="23.25" customHeight="1">
      <c r="A41" s="44"/>
      <c r="B41" s="61" t="s">
        <v>105</v>
      </c>
      <c r="C41" s="71"/>
      <c r="D41" s="49" t="s">
        <v>178</v>
      </c>
      <c r="E41" s="72" t="s">
        <v>199</v>
      </c>
      <c r="F41" s="49" t="s">
        <v>191</v>
      </c>
      <c r="G41" s="49" t="s">
        <v>192</v>
      </c>
      <c r="H41" s="62">
        <v>43101</v>
      </c>
      <c r="I41" s="62">
        <v>43374</v>
      </c>
      <c r="J41" s="61" t="s">
        <v>193</v>
      </c>
      <c r="K41" s="49">
        <v>7.41</v>
      </c>
      <c r="L41" s="49"/>
      <c r="M41" s="49"/>
      <c r="N41" s="49"/>
      <c r="O41" s="49"/>
      <c r="P41" s="49"/>
      <c r="Q41" s="103"/>
      <c r="R41" s="103"/>
      <c r="S41" s="93"/>
      <c r="T41" s="93">
        <v>130</v>
      </c>
      <c r="U41" s="50">
        <v>285</v>
      </c>
      <c r="V41" s="104">
        <v>130</v>
      </c>
      <c r="W41" s="50">
        <v>285</v>
      </c>
      <c r="X41" s="50"/>
      <c r="Y41" s="49"/>
    </row>
    <row r="42" spans="1:25" ht="23.25" customHeight="1">
      <c r="A42" s="44"/>
      <c r="B42" s="61" t="s">
        <v>105</v>
      </c>
      <c r="C42" s="71"/>
      <c r="D42" s="49" t="s">
        <v>138</v>
      </c>
      <c r="E42" s="72" t="s">
        <v>200</v>
      </c>
      <c r="F42" s="49" t="s">
        <v>191</v>
      </c>
      <c r="G42" s="49" t="s">
        <v>192</v>
      </c>
      <c r="H42" s="62">
        <v>43101</v>
      </c>
      <c r="I42" s="62">
        <v>43374</v>
      </c>
      <c r="J42" s="61" t="s">
        <v>193</v>
      </c>
      <c r="K42" s="49">
        <v>9.308</v>
      </c>
      <c r="L42" s="49"/>
      <c r="M42" s="49"/>
      <c r="N42" s="49"/>
      <c r="O42" s="49"/>
      <c r="P42" s="49"/>
      <c r="Q42" s="103"/>
      <c r="R42" s="103"/>
      <c r="S42" s="93"/>
      <c r="T42" s="93">
        <v>158</v>
      </c>
      <c r="U42" s="50">
        <v>358</v>
      </c>
      <c r="V42" s="104">
        <v>158</v>
      </c>
      <c r="W42" s="50">
        <v>358</v>
      </c>
      <c r="X42" s="50"/>
      <c r="Y42" s="49"/>
    </row>
    <row r="43" spans="1:25" ht="23.25" customHeight="1">
      <c r="A43" s="44"/>
      <c r="B43" s="61" t="s">
        <v>105</v>
      </c>
      <c r="C43" s="71"/>
      <c r="D43" s="49" t="s">
        <v>183</v>
      </c>
      <c r="E43" s="72" t="s">
        <v>201</v>
      </c>
      <c r="F43" s="49" t="s">
        <v>191</v>
      </c>
      <c r="G43" s="49" t="s">
        <v>192</v>
      </c>
      <c r="H43" s="62">
        <v>43101</v>
      </c>
      <c r="I43" s="62">
        <v>43374</v>
      </c>
      <c r="J43" s="61" t="s">
        <v>193</v>
      </c>
      <c r="K43" s="49">
        <v>3.588</v>
      </c>
      <c r="L43" s="49"/>
      <c r="M43" s="49"/>
      <c r="N43" s="49"/>
      <c r="O43" s="49"/>
      <c r="P43" s="49"/>
      <c r="Q43" s="103"/>
      <c r="R43" s="103"/>
      <c r="S43" s="93"/>
      <c r="T43" s="93">
        <v>82</v>
      </c>
      <c r="U43" s="50">
        <v>138</v>
      </c>
      <c r="V43" s="104">
        <v>82</v>
      </c>
      <c r="W43" s="50">
        <v>138</v>
      </c>
      <c r="X43" s="50"/>
      <c r="Y43" s="49"/>
    </row>
    <row r="44" spans="1:25" ht="23.25" customHeight="1">
      <c r="A44" s="44"/>
      <c r="B44" s="61" t="s">
        <v>105</v>
      </c>
      <c r="C44" s="73"/>
      <c r="D44" s="49" t="s">
        <v>186</v>
      </c>
      <c r="E44" s="72" t="s">
        <v>202</v>
      </c>
      <c r="F44" s="49" t="s">
        <v>191</v>
      </c>
      <c r="G44" s="49" t="s">
        <v>192</v>
      </c>
      <c r="H44" s="62">
        <v>43101</v>
      </c>
      <c r="I44" s="62">
        <v>43374</v>
      </c>
      <c r="J44" s="61" t="s">
        <v>193</v>
      </c>
      <c r="K44" s="49">
        <v>5.486</v>
      </c>
      <c r="L44" s="49"/>
      <c r="M44" s="49"/>
      <c r="N44" s="49"/>
      <c r="O44" s="49"/>
      <c r="P44" s="49"/>
      <c r="Q44" s="103"/>
      <c r="R44" s="103"/>
      <c r="S44" s="93"/>
      <c r="T44" s="93">
        <v>114</v>
      </c>
      <c r="U44" s="50">
        <v>211</v>
      </c>
      <c r="V44" s="104">
        <v>114</v>
      </c>
      <c r="W44" s="50">
        <v>211</v>
      </c>
      <c r="X44" s="50"/>
      <c r="Y44" s="49"/>
    </row>
    <row r="45" spans="1:25" ht="34.5" customHeight="1">
      <c r="A45" s="44"/>
      <c r="B45" s="61" t="s">
        <v>9</v>
      </c>
      <c r="C45" s="61"/>
      <c r="D45" s="61"/>
      <c r="E45" s="58" t="s">
        <v>203</v>
      </c>
      <c r="F45" s="49" t="s">
        <v>191</v>
      </c>
      <c r="G45" s="49" t="s">
        <v>192</v>
      </c>
      <c r="H45" s="62">
        <v>43101</v>
      </c>
      <c r="I45" s="62">
        <v>43374</v>
      </c>
      <c r="J45" s="61" t="s">
        <v>193</v>
      </c>
      <c r="K45" s="57">
        <v>1.378</v>
      </c>
      <c r="L45" s="61"/>
      <c r="M45" s="49"/>
      <c r="N45" s="49"/>
      <c r="O45" s="49"/>
      <c r="P45" s="49"/>
      <c r="Q45" s="103"/>
      <c r="R45" s="103"/>
      <c r="S45" s="93"/>
      <c r="T45" s="93"/>
      <c r="U45" s="49">
        <v>53</v>
      </c>
      <c r="V45" s="49"/>
      <c r="W45" s="49">
        <v>53</v>
      </c>
      <c r="X45" s="49"/>
      <c r="Y45" s="49"/>
    </row>
    <row r="46" spans="1:25" ht="30.75" customHeight="1">
      <c r="A46" s="44"/>
      <c r="B46" s="61"/>
      <c r="C46" s="61"/>
      <c r="D46" s="61"/>
      <c r="E46" s="74" t="s">
        <v>204</v>
      </c>
      <c r="F46" s="49" t="s">
        <v>191</v>
      </c>
      <c r="G46" s="49" t="s">
        <v>192</v>
      </c>
      <c r="H46" s="75"/>
      <c r="I46" s="75"/>
      <c r="J46" s="61" t="s">
        <v>193</v>
      </c>
      <c r="K46" s="57">
        <v>0.016</v>
      </c>
      <c r="L46" s="61"/>
      <c r="M46" s="49"/>
      <c r="N46" s="49"/>
      <c r="O46" s="49"/>
      <c r="P46" s="49"/>
      <c r="Q46" s="103"/>
      <c r="R46" s="103"/>
      <c r="S46" s="93"/>
      <c r="T46" s="93"/>
      <c r="U46" s="49"/>
      <c r="V46" s="49"/>
      <c r="W46" s="49"/>
      <c r="X46" s="49"/>
      <c r="Y46" s="49"/>
    </row>
    <row r="47" spans="1:25" ht="37.5" customHeight="1">
      <c r="A47" s="76">
        <v>2</v>
      </c>
      <c r="B47" s="49" t="s">
        <v>105</v>
      </c>
      <c r="C47" s="49" t="s">
        <v>205</v>
      </c>
      <c r="D47" s="49" t="s">
        <v>105</v>
      </c>
      <c r="E47" s="49" t="s">
        <v>206</v>
      </c>
      <c r="F47" s="51" t="s">
        <v>108</v>
      </c>
      <c r="G47" s="52" t="s">
        <v>109</v>
      </c>
      <c r="H47" s="77">
        <v>43282</v>
      </c>
      <c r="I47" s="77">
        <v>43374</v>
      </c>
      <c r="J47" s="59" t="s">
        <v>207</v>
      </c>
      <c r="K47" s="49">
        <v>257</v>
      </c>
      <c r="L47" s="79">
        <f>SUM(M47:R47)</f>
        <v>257</v>
      </c>
      <c r="M47" s="49">
        <v>257</v>
      </c>
      <c r="N47" s="49"/>
      <c r="O47" s="49"/>
      <c r="P47" s="49"/>
      <c r="Q47" s="49"/>
      <c r="R47" s="93"/>
      <c r="S47" s="93"/>
      <c r="T47" s="93">
        <v>958</v>
      </c>
      <c r="U47" s="49">
        <v>3944</v>
      </c>
      <c r="V47" s="49">
        <v>958</v>
      </c>
      <c r="W47" s="49">
        <v>3944</v>
      </c>
      <c r="X47" s="49">
        <v>603</v>
      </c>
      <c r="Y47" s="49"/>
    </row>
    <row r="48" spans="1:25" ht="24">
      <c r="A48" s="76">
        <v>3</v>
      </c>
      <c r="B48" s="49" t="s">
        <v>105</v>
      </c>
      <c r="C48" s="49" t="s">
        <v>208</v>
      </c>
      <c r="D48" s="49" t="s">
        <v>105</v>
      </c>
      <c r="E48" s="49" t="s">
        <v>209</v>
      </c>
      <c r="F48" s="49" t="s">
        <v>210</v>
      </c>
      <c r="G48" s="49" t="s">
        <v>211</v>
      </c>
      <c r="H48" s="77">
        <v>43101</v>
      </c>
      <c r="I48" s="77">
        <v>43435</v>
      </c>
      <c r="J48" s="49" t="s">
        <v>212</v>
      </c>
      <c r="K48" s="49">
        <v>33.96</v>
      </c>
      <c r="L48" s="49">
        <v>33.96</v>
      </c>
      <c r="M48" s="49">
        <v>33.96</v>
      </c>
      <c r="N48" s="49"/>
      <c r="O48" s="49"/>
      <c r="P48" s="49"/>
      <c r="Q48" s="93"/>
      <c r="R48" s="93"/>
      <c r="S48" s="93"/>
      <c r="T48" s="49">
        <v>1719</v>
      </c>
      <c r="U48" s="49">
        <v>7054</v>
      </c>
      <c r="V48" s="49">
        <v>1719</v>
      </c>
      <c r="W48" s="49">
        <v>7054</v>
      </c>
      <c r="X48" s="49">
        <v>1649</v>
      </c>
      <c r="Y48" s="49"/>
    </row>
    <row r="49" spans="1:25" ht="24">
      <c r="A49" s="76">
        <v>4</v>
      </c>
      <c r="B49" s="49" t="s">
        <v>105</v>
      </c>
      <c r="C49" s="49" t="s">
        <v>213</v>
      </c>
      <c r="D49" s="49" t="s">
        <v>105</v>
      </c>
      <c r="E49" s="49" t="s">
        <v>214</v>
      </c>
      <c r="F49" s="51" t="s">
        <v>108</v>
      </c>
      <c r="G49" s="52" t="s">
        <v>109</v>
      </c>
      <c r="H49" s="77">
        <v>43101</v>
      </c>
      <c r="I49" s="77">
        <v>43435</v>
      </c>
      <c r="J49" s="59" t="s">
        <v>215</v>
      </c>
      <c r="K49" s="49">
        <v>58.32</v>
      </c>
      <c r="L49" s="49">
        <v>58.32</v>
      </c>
      <c r="M49" s="49">
        <v>58.32</v>
      </c>
      <c r="N49" s="49"/>
      <c r="O49" s="49"/>
      <c r="P49" s="49"/>
      <c r="Q49" s="93"/>
      <c r="R49" s="93"/>
      <c r="S49" s="93"/>
      <c r="T49" s="63">
        <v>183</v>
      </c>
      <c r="U49" s="63">
        <v>697</v>
      </c>
      <c r="V49" s="63">
        <v>183</v>
      </c>
      <c r="W49" s="63">
        <v>697</v>
      </c>
      <c r="X49" s="63"/>
      <c r="Y49" s="63"/>
    </row>
  </sheetData>
  <sheetProtection/>
  <mergeCells count="26">
    <mergeCell ref="A1:B1"/>
    <mergeCell ref="A2:Y2"/>
    <mergeCell ref="A3:Y3"/>
    <mergeCell ref="H4:I4"/>
    <mergeCell ref="J4:K4"/>
    <mergeCell ref="L4:R4"/>
    <mergeCell ref="V4:X4"/>
    <mergeCell ref="A6:B6"/>
    <mergeCell ref="A7:B7"/>
    <mergeCell ref="B8:D8"/>
    <mergeCell ref="B22:D22"/>
    <mergeCell ref="B25:D25"/>
    <mergeCell ref="A35:C35"/>
    <mergeCell ref="A4:A5"/>
    <mergeCell ref="B4:B5"/>
    <mergeCell ref="C4:C5"/>
    <mergeCell ref="C36:C44"/>
    <mergeCell ref="D4:D5"/>
    <mergeCell ref="E4:E5"/>
    <mergeCell ref="F4:F5"/>
    <mergeCell ref="G4:G5"/>
    <mergeCell ref="S4:S5"/>
    <mergeCell ref="T4:T5"/>
    <mergeCell ref="U4:U5"/>
    <mergeCell ref="Y4:Y5"/>
    <mergeCell ref="B45:D46"/>
  </mergeCells>
  <printOptions/>
  <pageMargins left="0.75" right="0.75" top="1" bottom="1" header="0.5" footer="0.5"/>
  <pageSetup horizontalDpi="200" verticalDpi="200" orientation="landscape" paperSize="9" scale="80"/>
  <drawing r:id="rId1"/>
</worksheet>
</file>

<file path=xl/worksheets/sheet3.xml><?xml version="1.0" encoding="utf-8"?>
<worksheet xmlns="http://schemas.openxmlformats.org/spreadsheetml/2006/main" xmlns:r="http://schemas.openxmlformats.org/officeDocument/2006/relationships">
  <dimension ref="A1:Z17"/>
  <sheetViews>
    <sheetView workbookViewId="0" topLeftCell="A1">
      <pane ySplit="1" topLeftCell="A2" activePane="bottomLeft" state="frozen"/>
      <selection pane="bottomLeft" activeCell="G8" sqref="G8"/>
    </sheetView>
  </sheetViews>
  <sheetFormatPr defaultColWidth="9.00390625" defaultRowHeight="13.5" customHeight="1"/>
  <cols>
    <col min="1" max="1" width="5.25390625" style="1" customWidth="1"/>
    <col min="2" max="2" width="8.625" style="1" customWidth="1"/>
    <col min="3" max="3" width="8.125" style="1" customWidth="1"/>
    <col min="4" max="4" width="6.875" style="1" customWidth="1"/>
    <col min="5" max="5" width="6.375" style="1" customWidth="1"/>
    <col min="6" max="7" width="6.25390625" style="1" customWidth="1"/>
    <col min="8" max="8" width="7.00390625" style="1" customWidth="1"/>
    <col min="9" max="9" width="8.625" style="1" customWidth="1"/>
    <col min="10" max="10" width="10.125" style="1" customWidth="1"/>
    <col min="11" max="11" width="8.625" style="1" customWidth="1"/>
    <col min="12" max="12" width="9.875" style="1" customWidth="1"/>
    <col min="13" max="16" width="6.625" style="1" customWidth="1"/>
    <col min="17" max="17" width="10.50390625" style="1" customWidth="1"/>
    <col min="18" max="18" width="8.375" style="1" customWidth="1"/>
    <col min="19" max="19" width="9.50390625" style="1" customWidth="1"/>
    <col min="20" max="21" width="6.625" style="1" customWidth="1"/>
    <col min="22" max="22" width="11.25390625" style="1" customWidth="1"/>
    <col min="23" max="23" width="13.00390625" style="1" customWidth="1"/>
    <col min="24" max="26" width="6.625" style="1" customWidth="1"/>
    <col min="27" max="253" width="9.00390625" style="1" customWidth="1"/>
  </cols>
  <sheetData>
    <row r="1" spans="1:26" ht="23.25" customHeight="1">
      <c r="A1" s="2" t="s">
        <v>216</v>
      </c>
      <c r="B1" s="2"/>
      <c r="C1" s="2"/>
      <c r="D1" s="2"/>
      <c r="E1" s="2"/>
      <c r="F1" s="3"/>
      <c r="G1" s="2"/>
      <c r="H1" s="2"/>
      <c r="I1" s="2"/>
      <c r="J1" s="2"/>
      <c r="K1" s="2"/>
      <c r="L1" s="2"/>
      <c r="M1" s="2"/>
      <c r="N1" s="2"/>
      <c r="O1" s="2"/>
      <c r="P1" s="2"/>
      <c r="Q1" s="2"/>
      <c r="R1" s="2"/>
      <c r="S1" s="2"/>
      <c r="T1" s="2"/>
      <c r="U1" s="2"/>
      <c r="V1" s="2"/>
      <c r="W1" s="2"/>
      <c r="X1" s="2"/>
      <c r="Y1" s="2"/>
      <c r="Z1" s="2"/>
    </row>
    <row r="2" spans="1:26" ht="25.5" customHeight="1">
      <c r="A2" s="2"/>
      <c r="B2" s="4" t="s">
        <v>217</v>
      </c>
      <c r="C2" s="4"/>
      <c r="D2" s="4"/>
      <c r="E2" s="4"/>
      <c r="F2" s="4"/>
      <c r="G2" s="4"/>
      <c r="H2" s="4"/>
      <c r="I2" s="4"/>
      <c r="J2" s="4"/>
      <c r="K2" s="4"/>
      <c r="L2" s="4"/>
      <c r="M2" s="4"/>
      <c r="N2" s="4"/>
      <c r="O2" s="4"/>
      <c r="P2" s="4"/>
      <c r="Q2" s="4"/>
      <c r="R2" s="4"/>
      <c r="S2" s="4"/>
      <c r="T2" s="4"/>
      <c r="U2" s="4"/>
      <c r="V2" s="4"/>
      <c r="W2" s="4"/>
      <c r="X2" s="4"/>
      <c r="Y2" s="4"/>
      <c r="Z2" s="4"/>
    </row>
    <row r="3" spans="1:26" ht="18" customHeight="1">
      <c r="A3" s="5" t="s">
        <v>218</v>
      </c>
      <c r="B3" s="6"/>
      <c r="C3" s="6"/>
      <c r="D3" s="6"/>
      <c r="E3" s="6"/>
      <c r="F3" s="6"/>
      <c r="G3" s="6"/>
      <c r="H3" s="7"/>
      <c r="I3" s="7"/>
      <c r="J3" s="7"/>
      <c r="K3" s="7"/>
      <c r="L3" s="7"/>
      <c r="M3" s="7"/>
      <c r="N3" s="26"/>
      <c r="O3" s="26"/>
      <c r="P3" s="26"/>
      <c r="Q3" s="26"/>
      <c r="R3" s="26"/>
      <c r="S3" s="26"/>
      <c r="T3" s="26"/>
      <c r="U3" s="26"/>
      <c r="V3" s="6" t="s">
        <v>219</v>
      </c>
      <c r="W3" s="6"/>
      <c r="X3" s="6"/>
      <c r="Y3" s="6"/>
      <c r="Z3" s="32"/>
    </row>
    <row r="4" spans="1:26" ht="16.5" customHeight="1">
      <c r="A4" s="8" t="s">
        <v>4</v>
      </c>
      <c r="B4" s="8" t="s">
        <v>220</v>
      </c>
      <c r="C4" s="9" t="s">
        <v>221</v>
      </c>
      <c r="D4" s="10"/>
      <c r="E4" s="10"/>
      <c r="F4" s="10"/>
      <c r="G4" s="10"/>
      <c r="H4" s="10"/>
      <c r="I4" s="10"/>
      <c r="J4" s="27"/>
      <c r="K4" s="9" t="s">
        <v>222</v>
      </c>
      <c r="L4" s="10"/>
      <c r="M4" s="10"/>
      <c r="N4" s="10"/>
      <c r="O4" s="10"/>
      <c r="P4" s="10"/>
      <c r="Q4" s="10"/>
      <c r="R4" s="10"/>
      <c r="S4" s="10"/>
      <c r="T4" s="10"/>
      <c r="U4" s="10"/>
      <c r="V4" s="10"/>
      <c r="W4" s="10"/>
      <c r="X4" s="10"/>
      <c r="Y4" s="10"/>
      <c r="Z4" s="27"/>
    </row>
    <row r="5" spans="1:26" ht="21" customHeight="1">
      <c r="A5" s="11"/>
      <c r="B5" s="11"/>
      <c r="C5" s="8" t="s">
        <v>223</v>
      </c>
      <c r="D5" s="8" t="s">
        <v>224</v>
      </c>
      <c r="E5" s="8" t="s">
        <v>225</v>
      </c>
      <c r="F5" s="12" t="s">
        <v>226</v>
      </c>
      <c r="G5" s="8" t="s">
        <v>227</v>
      </c>
      <c r="H5" s="8" t="s">
        <v>228</v>
      </c>
      <c r="I5" s="8" t="s">
        <v>229</v>
      </c>
      <c r="J5" s="8" t="s">
        <v>230</v>
      </c>
      <c r="K5" s="8" t="s">
        <v>231</v>
      </c>
      <c r="L5" s="9" t="s">
        <v>232</v>
      </c>
      <c r="M5" s="10"/>
      <c r="N5" s="10"/>
      <c r="O5" s="10"/>
      <c r="P5" s="27"/>
      <c r="Q5" s="9" t="s">
        <v>233</v>
      </c>
      <c r="R5" s="10"/>
      <c r="S5" s="10"/>
      <c r="T5" s="10"/>
      <c r="U5" s="27"/>
      <c r="V5" s="9" t="s">
        <v>234</v>
      </c>
      <c r="W5" s="10"/>
      <c r="X5" s="10"/>
      <c r="Y5" s="10"/>
      <c r="Z5" s="27"/>
    </row>
    <row r="6" spans="1:26" ht="23.25" customHeight="1">
      <c r="A6" s="11"/>
      <c r="B6" s="11"/>
      <c r="C6" s="11"/>
      <c r="D6" s="11"/>
      <c r="E6" s="11"/>
      <c r="F6" s="13"/>
      <c r="G6" s="11"/>
      <c r="H6" s="11"/>
      <c r="I6" s="11"/>
      <c r="J6" s="11"/>
      <c r="K6" s="11"/>
      <c r="L6" s="8" t="s">
        <v>235</v>
      </c>
      <c r="M6" s="8" t="s">
        <v>236</v>
      </c>
      <c r="N6" s="8" t="s">
        <v>237</v>
      </c>
      <c r="O6" s="8" t="s">
        <v>238</v>
      </c>
      <c r="P6" s="8" t="s">
        <v>239</v>
      </c>
      <c r="Q6" s="8" t="s">
        <v>235</v>
      </c>
      <c r="R6" s="8" t="s">
        <v>236</v>
      </c>
      <c r="S6" s="8" t="s">
        <v>237</v>
      </c>
      <c r="T6" s="8" t="s">
        <v>238</v>
      </c>
      <c r="U6" s="8" t="s">
        <v>239</v>
      </c>
      <c r="V6" s="8" t="s">
        <v>235</v>
      </c>
      <c r="W6" s="8" t="s">
        <v>236</v>
      </c>
      <c r="X6" s="8" t="s">
        <v>237</v>
      </c>
      <c r="Y6" s="8" t="s">
        <v>238</v>
      </c>
      <c r="Z6" s="8" t="s">
        <v>239</v>
      </c>
    </row>
    <row r="7" spans="1:26" ht="28.5" customHeight="1">
      <c r="A7" s="14"/>
      <c r="B7" s="14"/>
      <c r="C7" s="14"/>
      <c r="D7" s="14"/>
      <c r="E7" s="14"/>
      <c r="F7" s="15"/>
      <c r="G7" s="14"/>
      <c r="H7" s="14"/>
      <c r="I7" s="14"/>
      <c r="J7" s="14"/>
      <c r="K7" s="14"/>
      <c r="L7" s="14"/>
      <c r="M7" s="14"/>
      <c r="N7" s="14"/>
      <c r="O7" s="14"/>
      <c r="P7" s="14"/>
      <c r="Q7" s="14"/>
      <c r="R7" s="14"/>
      <c r="S7" s="14"/>
      <c r="T7" s="14"/>
      <c r="U7" s="14"/>
      <c r="V7" s="14"/>
      <c r="W7" s="14"/>
      <c r="X7" s="14"/>
      <c r="Y7" s="14"/>
      <c r="Z7" s="14"/>
    </row>
    <row r="8" spans="1:26" ht="34.5" customHeight="1">
      <c r="A8" s="16">
        <v>1</v>
      </c>
      <c r="B8" s="17" t="s">
        <v>240</v>
      </c>
      <c r="C8" s="16">
        <v>21549</v>
      </c>
      <c r="D8" s="16">
        <v>7054</v>
      </c>
      <c r="E8" s="16">
        <v>62</v>
      </c>
      <c r="F8" s="18" t="s">
        <v>241</v>
      </c>
      <c r="G8" s="16" t="s">
        <v>242</v>
      </c>
      <c r="H8" s="16">
        <v>2019</v>
      </c>
      <c r="I8" s="28">
        <v>43344</v>
      </c>
      <c r="J8" s="28">
        <v>43009</v>
      </c>
      <c r="K8" s="16">
        <v>15040.9</v>
      </c>
      <c r="L8" s="29">
        <f>M8+N8+O8+P8</f>
        <v>16584.08</v>
      </c>
      <c r="M8" s="30">
        <v>12455.46</v>
      </c>
      <c r="N8" s="31">
        <v>3786.02</v>
      </c>
      <c r="O8" s="16"/>
      <c r="P8" s="16">
        <v>342.6</v>
      </c>
      <c r="Q8" s="29">
        <f>R8+S8+U8</f>
        <v>16584.079999999998</v>
      </c>
      <c r="R8" s="30">
        <v>12397.14</v>
      </c>
      <c r="S8" s="31">
        <v>3844.34</v>
      </c>
      <c r="T8" s="16"/>
      <c r="U8" s="16">
        <v>342.6</v>
      </c>
      <c r="V8" s="29">
        <f>W8+X8+Y8+Z8</f>
        <v>16584.04</v>
      </c>
      <c r="W8" s="30">
        <v>12397.1</v>
      </c>
      <c r="X8" s="31">
        <v>3844.34</v>
      </c>
      <c r="Y8" s="16"/>
      <c r="Z8" s="16">
        <v>342.6</v>
      </c>
    </row>
    <row r="9" spans="1:26" ht="13.5" customHeight="1">
      <c r="A9" s="19">
        <v>2</v>
      </c>
      <c r="B9" s="19"/>
      <c r="C9" s="19"/>
      <c r="D9" s="19"/>
      <c r="E9" s="19"/>
      <c r="F9" s="20"/>
      <c r="G9" s="19"/>
      <c r="H9" s="19"/>
      <c r="I9" s="19"/>
      <c r="J9" s="19"/>
      <c r="K9" s="19"/>
      <c r="L9" s="19"/>
      <c r="M9" s="19"/>
      <c r="N9" s="19"/>
      <c r="O9" s="19"/>
      <c r="P9" s="19"/>
      <c r="Q9" s="19"/>
      <c r="R9" s="19"/>
      <c r="S9" s="19"/>
      <c r="T9" s="19"/>
      <c r="U9" s="19"/>
      <c r="V9" s="19"/>
      <c r="W9" s="19"/>
      <c r="X9" s="19"/>
      <c r="Y9" s="19"/>
      <c r="Z9" s="19"/>
    </row>
    <row r="10" spans="1:26" ht="13.5" customHeight="1">
      <c r="A10" s="19">
        <v>3</v>
      </c>
      <c r="B10" s="19"/>
      <c r="C10" s="19"/>
      <c r="D10" s="19"/>
      <c r="E10" s="19"/>
      <c r="F10" s="20"/>
      <c r="G10" s="19"/>
      <c r="H10" s="19"/>
      <c r="I10" s="19"/>
      <c r="J10" s="19"/>
      <c r="K10" s="19"/>
      <c r="L10" s="19"/>
      <c r="M10" s="19"/>
      <c r="N10" s="19"/>
      <c r="O10" s="19"/>
      <c r="P10" s="19"/>
      <c r="Q10" s="19"/>
      <c r="R10" s="19"/>
      <c r="S10" s="19"/>
      <c r="T10" s="19"/>
      <c r="U10" s="19"/>
      <c r="V10" s="19"/>
      <c r="W10" s="19"/>
      <c r="X10" s="19"/>
      <c r="Y10" s="19"/>
      <c r="Z10" s="19"/>
    </row>
    <row r="11" spans="1:26" ht="13.5" customHeight="1">
      <c r="A11" s="19">
        <v>4</v>
      </c>
      <c r="B11" s="19"/>
      <c r="C11" s="19"/>
      <c r="D11" s="19"/>
      <c r="E11" s="19"/>
      <c r="F11" s="20"/>
      <c r="G11" s="19"/>
      <c r="H11" s="19"/>
      <c r="I11" s="19"/>
      <c r="J11" s="19"/>
      <c r="K11" s="19"/>
      <c r="L11" s="19"/>
      <c r="M11" s="19"/>
      <c r="N11" s="19"/>
      <c r="O11" s="19"/>
      <c r="P11" s="19"/>
      <c r="Q11" s="19"/>
      <c r="R11" s="19"/>
      <c r="S11" s="19"/>
      <c r="T11" s="19"/>
      <c r="U11" s="19"/>
      <c r="V11" s="19"/>
      <c r="W11" s="19"/>
      <c r="X11" s="19"/>
      <c r="Y11" s="19"/>
      <c r="Z11" s="19"/>
    </row>
    <row r="12" spans="1:26" ht="13.5" customHeight="1">
      <c r="A12" s="21">
        <v>5</v>
      </c>
      <c r="B12" s="21"/>
      <c r="C12" s="21"/>
      <c r="D12" s="21"/>
      <c r="E12" s="21"/>
      <c r="F12" s="22"/>
      <c r="G12" s="21"/>
      <c r="H12" s="21"/>
      <c r="I12" s="21"/>
      <c r="J12" s="21"/>
      <c r="K12" s="21"/>
      <c r="L12" s="21"/>
      <c r="M12" s="21"/>
      <c r="N12" s="21"/>
      <c r="O12" s="21"/>
      <c r="P12" s="21"/>
      <c r="Q12" s="21"/>
      <c r="R12" s="21"/>
      <c r="S12" s="21"/>
      <c r="T12" s="21"/>
      <c r="U12" s="21"/>
      <c r="V12" s="21"/>
      <c r="W12" s="21"/>
      <c r="X12" s="21"/>
      <c r="Y12" s="21"/>
      <c r="Z12" s="21"/>
    </row>
    <row r="13" spans="1:26" ht="13.5" customHeight="1">
      <c r="A13" s="23">
        <v>6</v>
      </c>
      <c r="B13" s="23"/>
      <c r="C13" s="23"/>
      <c r="D13" s="23"/>
      <c r="E13" s="23"/>
      <c r="F13" s="24"/>
      <c r="G13" s="23"/>
      <c r="H13" s="23"/>
      <c r="I13" s="23"/>
      <c r="J13" s="23"/>
      <c r="K13" s="23"/>
      <c r="L13" s="23"/>
      <c r="M13" s="23"/>
      <c r="N13" s="23"/>
      <c r="O13" s="23"/>
      <c r="P13" s="23"/>
      <c r="Q13" s="23"/>
      <c r="R13" s="23"/>
      <c r="S13" s="23"/>
      <c r="T13" s="23"/>
      <c r="U13" s="23"/>
      <c r="V13" s="23"/>
      <c r="W13" s="23"/>
      <c r="X13" s="23"/>
      <c r="Y13" s="23"/>
      <c r="Z13" s="23"/>
    </row>
    <row r="14" spans="1:26" ht="13.5" customHeight="1">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row>
    <row r="15" spans="1:26" ht="13.5" customHeight="1">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row>
    <row r="16" spans="1:26" ht="13.5" customHeight="1">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row>
    <row r="17" spans="1:26" ht="13.5" customHeight="1">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row>
  </sheetData>
  <sheetProtection/>
  <mergeCells count="35">
    <mergeCell ref="A1:B1"/>
    <mergeCell ref="B2:Z2"/>
    <mergeCell ref="A3:G3"/>
    <mergeCell ref="V3:Z3"/>
    <mergeCell ref="C4:J4"/>
    <mergeCell ref="K4:Z4"/>
    <mergeCell ref="L5:P5"/>
    <mergeCell ref="Q5:U5"/>
    <mergeCell ref="V5:Z5"/>
    <mergeCell ref="A4:A7"/>
    <mergeCell ref="B4:B7"/>
    <mergeCell ref="C5:C7"/>
    <mergeCell ref="D5:D7"/>
    <mergeCell ref="E5:E7"/>
    <mergeCell ref="F5:F7"/>
    <mergeCell ref="G5:G7"/>
    <mergeCell ref="H5:H7"/>
    <mergeCell ref="I5:I7"/>
    <mergeCell ref="J5:J7"/>
    <mergeCell ref="K5:K7"/>
    <mergeCell ref="L6:L7"/>
    <mergeCell ref="M6:M7"/>
    <mergeCell ref="N6:N7"/>
    <mergeCell ref="O6:O7"/>
    <mergeCell ref="P6:P7"/>
    <mergeCell ref="Q6:Q7"/>
    <mergeCell ref="R6:R7"/>
    <mergeCell ref="S6:S7"/>
    <mergeCell ref="T6:T7"/>
    <mergeCell ref="U6:U7"/>
    <mergeCell ref="V6:V7"/>
    <mergeCell ref="W6:W7"/>
    <mergeCell ref="X6:X7"/>
    <mergeCell ref="Y6:Y7"/>
    <mergeCell ref="Z6:Z7"/>
  </mergeCells>
  <printOptions horizontalCentered="1"/>
  <pageMargins left="0" right="0" top="0.7900000000000001" bottom="0.59" header="0.51" footer="0.51"/>
  <pageSetup firstPageNumber="-4105" useFirstPageNumber="1" horizontalDpi="600" verticalDpi="600" orientation="landscape" paperSize="9" scale="7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NY_野蛮生长</cp:lastModifiedBy>
  <cp:lastPrinted>2018-09-20T03:57:35Z</cp:lastPrinted>
  <dcterms:created xsi:type="dcterms:W3CDTF">2018-06-13T19:24:00Z</dcterms:created>
  <dcterms:modified xsi:type="dcterms:W3CDTF">2019-11-12T10:45:54Z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